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queen\Dropbox\TC\Academic Senate\Secretary\Council\2025_03_19 Senate Council Packet\"/>
    </mc:Choice>
  </mc:AlternateContent>
  <xr:revisionPtr revIDLastSave="0" documentId="8_{994A9950-58A3-429C-9C76-BD65512157F5}" xr6:coauthVersionLast="47" xr6:coauthVersionMax="47" xr10:uidLastSave="{00000000-0000-0000-0000-000000000000}"/>
  <bookViews>
    <workbookView xWindow="-120" yWindow="-120" windowWidth="29040" windowHeight="15720" xr2:uid="{00000000-000D-0000-FFFF-FFFF00000000}"/>
  </bookViews>
  <sheets>
    <sheet name="SPC Approval" sheetId="5" r:id="rId1"/>
    <sheet name="Course Completion Rates" sheetId="6" r:id="rId2"/>
    <sheet name="Counts Degrees_Cert" sheetId="7" r:id="rId3"/>
    <sheet name="Counts Transfer" sheetId="8" r:id="rId4"/>
    <sheet name="CoreIndicatorsbyTOPCodeSummaryb" sheetId="11" r:id="rId5"/>
    <sheet name="Rubric" sheetId="13" r:id="rId6"/>
    <sheet name="Graduate Employment Rates CTE" sheetId="9" state="hidden" r:id="rId7"/>
    <sheet name="CTE Job Placement Rates" sheetId="10" state="hidden" r:id="rId8"/>
  </sheets>
  <definedNames>
    <definedName name="_xlnm._FilterDatabase" localSheetId="1" hidden="1">'Course Completion Rates'!$B$2:$E$70</definedName>
    <definedName name="_xlnm.Print_Area" localSheetId="0">'SPC Approval'!$A$1:$J$25</definedName>
    <definedName name="_xlnm.Print_Titles" localSheetId="4">CoreIndicatorsbyTOPCodeSummaryb!$1:$8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5" l="1"/>
  <c r="F12" i="13"/>
  <c r="P24" i="8"/>
  <c r="O25" i="8"/>
  <c r="O27" i="8" s="1"/>
  <c r="N25" i="8"/>
  <c r="N27" i="8" s="1"/>
  <c r="M25" i="8"/>
  <c r="M27" i="8" s="1"/>
  <c r="L25" i="8"/>
  <c r="K25" i="8"/>
  <c r="J25" i="8"/>
  <c r="I25" i="8"/>
  <c r="H25" i="8"/>
  <c r="M26" i="8" l="1"/>
  <c r="N26" i="8"/>
  <c r="O26" i="8"/>
  <c r="J14" i="5"/>
  <c r="I20" i="7"/>
  <c r="J11" i="5"/>
  <c r="J5" i="5"/>
  <c r="H22" i="7"/>
  <c r="I22" i="7"/>
  <c r="J22" i="7"/>
  <c r="J20" i="7"/>
  <c r="F20" i="7"/>
  <c r="G22" i="7" l="1"/>
  <c r="F22" i="7"/>
  <c r="E22" i="7"/>
  <c r="D22" i="7"/>
  <c r="C22" i="7"/>
  <c r="H20" i="7"/>
  <c r="G20" i="7"/>
  <c r="E20" i="7"/>
  <c r="D20" i="7"/>
  <c r="C20" i="7"/>
  <c r="M25" i="6"/>
  <c r="N25" i="6" s="1"/>
  <c r="L25" i="6"/>
  <c r="M22" i="6"/>
  <c r="N22" i="6" s="1"/>
  <c r="L22" i="6"/>
  <c r="M19" i="6"/>
  <c r="N19" i="6" s="1"/>
  <c r="L19" i="6"/>
  <c r="M16" i="6"/>
  <c r="N16" i="6" s="1"/>
  <c r="L16" i="6"/>
  <c r="N13" i="6"/>
  <c r="M13" i="6"/>
  <c r="L13" i="6"/>
  <c r="M10" i="6"/>
  <c r="N10" i="6" s="1"/>
  <c r="L10" i="6"/>
  <c r="N7" i="6"/>
  <c r="M7" i="6"/>
  <c r="L7" i="6"/>
  <c r="M4" i="6"/>
  <c r="N4" i="6" s="1"/>
  <c r="L4" i="6"/>
</calcChain>
</file>

<file path=xl/sharedStrings.xml><?xml version="1.0" encoding="utf-8"?>
<sst xmlns="http://schemas.openxmlformats.org/spreadsheetml/2006/main" count="610" uniqueCount="252">
  <si>
    <t>2017/18</t>
  </si>
  <si>
    <t>2018/19</t>
  </si>
  <si>
    <t>2019/20</t>
  </si>
  <si>
    <t xml:space="preserve">Actual </t>
  </si>
  <si>
    <t>Course Completion Rate</t>
  </si>
  <si>
    <t>Associate Degree</t>
  </si>
  <si>
    <t>Transfer</t>
  </si>
  <si>
    <t>Dental Hygiene</t>
  </si>
  <si>
    <t>Early Childcare ED</t>
  </si>
  <si>
    <t>*</t>
  </si>
  <si>
    <t>Mini 10 responded the survey</t>
  </si>
  <si>
    <t>Stretch Goals</t>
  </si>
  <si>
    <t>2020/21</t>
  </si>
  <si>
    <t>2021/22</t>
  </si>
  <si>
    <t>ISS (Floor Goal)</t>
  </si>
  <si>
    <t>Dental Hygiene (Clinical Board)</t>
  </si>
  <si>
    <t>ISS 
(Floor Goal)</t>
  </si>
  <si>
    <t xml:space="preserve">2021/22 </t>
  </si>
  <si>
    <t>2022-23</t>
  </si>
  <si>
    <t> 75%</t>
  </si>
  <si>
    <t> 91%</t>
  </si>
  <si>
    <t> 95%</t>
  </si>
  <si>
    <t> 85%</t>
  </si>
  <si>
    <t>Business and Commerce, General</t>
  </si>
  <si>
    <t>Administration of Justice</t>
  </si>
  <si>
    <t>students without SSN are not counted</t>
  </si>
  <si>
    <t>Data Source: MIS Perkins Report - https://misweb.cccco.edu/perkinsv/Core_Indicator_Reports/Summ_coreIndi_TOPCode.aspx#P1d17351d646146f0829fc18abe07bfd9_4_98iT0R0R0x1</t>
  </si>
  <si>
    <t>2022/23</t>
  </si>
  <si>
    <t>Taft College Institution Set Standard Proposed 2024-25 Goals</t>
  </si>
  <si>
    <t>Health Occupations, General</t>
  </si>
  <si>
    <t>ISS 
(Stretch Goal)</t>
  </si>
  <si>
    <t>ISS 
(stretch Goal)</t>
  </si>
  <si>
    <t>select count(t1.person_uid),count(t2.person_uid),t1.academic_year</t>
  </si>
  <si>
    <t>select count(person_uid), REGISTRATION_STATUS,campus</t>
  </si>
  <si>
    <t>RE</t>
  </si>
  <si>
    <t>T</t>
  </si>
  <si>
    <t>B</t>
  </si>
  <si>
    <t>,count(t2.person_uid)/count(t1.person_uid),t1.academic_period</t>
  </si>
  <si>
    <t>from</t>
  </si>
  <si>
    <t>RA</t>
  </si>
  <si>
    <t>C</t>
  </si>
  <si>
    <t>student_course</t>
  </si>
  <si>
    <t>RW</t>
  </si>
  <si>
    <t>P</t>
  </si>
  <si>
    <t>student_course t1</t>
  </si>
  <si>
    <t>where academic_year in ('2122','2021','1920', '1819','1718','1617','1516','1415')</t>
  </si>
  <si>
    <t>FW</t>
  </si>
  <si>
    <t>left join</t>
  </si>
  <si>
    <t>and course_register_ind='Y'</t>
  </si>
  <si>
    <t>NP</t>
  </si>
  <si>
    <t>(select person_uid, final_grade, academic_period, course_identification</t>
  </si>
  <si>
    <t>group by REGISTRATION_STATUS,campus</t>
  </si>
  <si>
    <t xml:space="preserve">student_course </t>
  </si>
  <si>
    <t>F</t>
  </si>
  <si>
    <t>where  final_grade in ('A','B','C','P','IPP','IA','IB','IC') and campus='T'</t>
  </si>
  <si>
    <t>and academic_year in ('2122','2021','1920', '1819','1718','1617','1516','1415')</t>
  </si>
  <si>
    <t>EW</t>
  </si>
  <si>
    <t>) t2 on t1.person_uid||t1.course_identification=t2.person_uid||t2.course_identification and t1.academic_period=t2.academic_period</t>
  </si>
  <si>
    <t>where t1.academic_year in ('2122','2021','1920', '1819','1718','1617','1516','1415')</t>
  </si>
  <si>
    <t>A</t>
  </si>
  <si>
    <t>and t1.final_grade in ('A','B','C','D','F','P','NP','FW','W','DR')</t>
  </si>
  <si>
    <t>and t1.campus!='W' and NAME not like '% USE %' and NAME not like '% Use %'</t>
  </si>
  <si>
    <t>group by t1.academic_period,t1.academic_year</t>
  </si>
  <si>
    <t>W</t>
  </si>
  <si>
    <t>order by t1.academic_year;</t>
  </si>
  <si>
    <t>D</t>
  </si>
  <si>
    <t>UG</t>
  </si>
  <si>
    <t>,count(t2.person_uid)/count(t1.person_uid)--,t1.academic_period</t>
  </si>
  <si>
    <t>IP</t>
  </si>
  <si>
    <t>I</t>
  </si>
  <si>
    <t>AU</t>
  </si>
  <si>
    <t>group by t1.academic_year--t1.academic_period</t>
  </si>
  <si>
    <t>select *--count(person_uid), REGISTRATION_STATUS,campus, final_grade</t>
  </si>
  <si>
    <t>and campus='W'  and NAME not like '% USE %' and NAME not like '% Use %'</t>
  </si>
  <si>
    <t>and REGISTRATION_STATUS!='WE'</t>
  </si>
  <si>
    <t>;</t>
  </si>
  <si>
    <t>select count(person_uid), REGISTRATION_STATUS,campus, final_grade</t>
  </si>
  <si>
    <t>WE</t>
  </si>
  <si>
    <t>and  NAME not like '% USE %' and NAME not like '% Use %'</t>
  </si>
  <si>
    <t>group by REGISTRATION_STATUS,campus, final_grade</t>
  </si>
  <si>
    <t>California Community Colleges Chancellor's Office</t>
  </si>
  <si>
    <t>Program Awards Summary Report</t>
  </si>
  <si>
    <t>Annual 2016-2017</t>
  </si>
  <si>
    <t>Annual 2017-2018</t>
  </si>
  <si>
    <t>Annual 2018-2019</t>
  </si>
  <si>
    <t>Annual 2019-2020</t>
  </si>
  <si>
    <t>Annual 2020-2021</t>
  </si>
  <si>
    <t>Annual 2021-2022</t>
  </si>
  <si>
    <t>West Kern CCD Total</t>
  </si>
  <si>
    <t xml:space="preserve">Associate in Science for Transfer (A.S.-T) Degree           </t>
  </si>
  <si>
    <t xml:space="preserve">Associate in Arts for Transfer (A.A.-T) Degree              </t>
  </si>
  <si>
    <t xml:space="preserve">Associate of Science (A.S.) degree                          </t>
  </si>
  <si>
    <t xml:space="preserve">Associate of Arts (A.A.) degree                             </t>
  </si>
  <si>
    <t xml:space="preserve">Certificate requiring 30 to &lt; 60 semester units             </t>
  </si>
  <si>
    <t xml:space="preserve">Certificate requiring 18 to &lt; 30 semester units             </t>
  </si>
  <si>
    <t xml:space="preserve">Certificate requiring 16 to fewer than 30 semester units    </t>
  </si>
  <si>
    <t xml:space="preserve">Certificate requiring 12 to &lt; 18 units                      </t>
  </si>
  <si>
    <t xml:space="preserve">Certificate requiring 8 to fewer than 16 semester units     </t>
  </si>
  <si>
    <t xml:space="preserve">Certificate requiring 6 to &lt; 18 semester units              </t>
  </si>
  <si>
    <t xml:space="preserve">Noncredit award requiring from 960+ hours                   </t>
  </si>
  <si>
    <t>Cert</t>
  </si>
  <si>
    <t>ARCC Transfer Volume Summary Report</t>
  </si>
  <si>
    <t>2014-2015</t>
  </si>
  <si>
    <t>2015-2016</t>
  </si>
  <si>
    <t>2016-2017</t>
  </si>
  <si>
    <t>2017-2018</t>
  </si>
  <si>
    <t>2018-2019</t>
  </si>
  <si>
    <t>Taft Total</t>
  </si>
  <si>
    <t xml:space="preserve">In-State-Private (ISP) </t>
  </si>
  <si>
    <t xml:space="preserve">Out-of-State (OOS) </t>
  </si>
  <si>
    <t>Report Run Date As Of : 10/20/2020 2:50:22 PM</t>
  </si>
  <si>
    <t>Year</t>
  </si>
  <si>
    <t>2016/17</t>
  </si>
  <si>
    <t xml:space="preserve">Institution Set Standard </t>
  </si>
  <si>
    <t>Number of CTE certificates and degrees for which the institution has set a standard for graduate employment rates</t>
  </si>
  <si>
    <t>Program</t>
  </si>
  <si>
    <t xml:space="preserve">Placement Rate </t>
  </si>
  <si>
    <t>Liberal Arts Allied Health</t>
  </si>
  <si>
    <t>Early Childhood Education</t>
  </si>
  <si>
    <t>2023/24</t>
  </si>
  <si>
    <t>7 Year Average</t>
  </si>
  <si>
    <t>Proposed Goals for 2025-26</t>
  </si>
  <si>
    <t>Approved Goals for 2024-25</t>
  </si>
  <si>
    <t>Annual 2022-2023</t>
  </si>
  <si>
    <t>Annual 2023-2024</t>
  </si>
  <si>
    <t>Report Run Date As Of : 2/10/2025</t>
  </si>
  <si>
    <t>2019-2020</t>
  </si>
  <si>
    <t>2020-2021</t>
  </si>
  <si>
    <t>2021-2022</t>
  </si>
  <si>
    <t>2022-2023</t>
  </si>
  <si>
    <t>2023-2024</t>
  </si>
  <si>
    <t>West Kern CCD Total (out of State)</t>
  </si>
  <si>
    <t>UC Transfer</t>
  </si>
  <si>
    <t>CSU</t>
  </si>
  <si>
    <t>Total</t>
  </si>
  <si>
    <t>Data source</t>
  </si>
  <si>
    <t>CCCCO datamart</t>
  </si>
  <si>
    <t>https://datamart.cccco.edu/Outcomes/Student_Transfer_Volume.aspx</t>
  </si>
  <si>
    <t xml:space="preserve">UC transfer: </t>
  </si>
  <si>
    <t>https://www.universityofcalifornia.edu/infocenter/california-community-college-enrollments-uc</t>
  </si>
  <si>
    <t>CSU Transfer</t>
  </si>
  <si>
    <t>https://www2.calstate.edu/data-center/institutional-research-analyses/Pages/reports-and-analytics.aspx</t>
  </si>
  <si>
    <t>CCC Transfers to the CSU System: On the Reports &amp; Analytics page (URL above), choose “Fall” or “College Year” in the first dropdown box at the left under “Statistical Reports” and then choose “California Community College Transfers to the CSU” under “Report” and choose a yea</t>
  </si>
  <si>
    <t>PERKINS V Core Indicators of Performance by Vocational TOP Code</t>
  </si>
  <si>
    <t>Indicators for 2023-2024 Fiscal Year Planning</t>
  </si>
  <si>
    <t>Summary Districtwide for WEST KERN</t>
  </si>
  <si>
    <t>To display 4 or 6 digit TOP codes, click on the plus sign to the left of the TOP code.</t>
  </si>
  <si>
    <t/>
  </si>
  <si>
    <t>Cohort Yr:  2020- 2021</t>
  </si>
  <si>
    <t>Core 1 Postsecondary Retention &amp; Placement</t>
  </si>
  <si>
    <t>Core 2 Earned Postsecondary Credential</t>
  </si>
  <si>
    <t>Core 3 Non-traditional Program Enrollment</t>
  </si>
  <si>
    <t>Core 4 Employment</t>
  </si>
  <si>
    <t>05</t>
  </si>
  <si>
    <t xml:space="preserve">BUSINESS AND MANAGEMENT                                                    </t>
  </si>
  <si>
    <t>0501</t>
  </si>
  <si>
    <t xml:space="preserve">BUSINESS AND COMMERCE, GENERAL                                             </t>
  </si>
  <si>
    <t>050100</t>
  </si>
  <si>
    <t>0505</t>
  </si>
  <si>
    <t xml:space="preserve">BUSINESS ADMINISTRATION                                                    </t>
  </si>
  <si>
    <t>050500</t>
  </si>
  <si>
    <t>0506</t>
  </si>
  <si>
    <t xml:space="preserve">BUSINESS MANAGEMENT                                                        </t>
  </si>
  <si>
    <t>050630</t>
  </si>
  <si>
    <t xml:space="preserve">MANAGEMENT DEVELOPMENT AND SUPERVISION                                     </t>
  </si>
  <si>
    <t>0514</t>
  </si>
  <si>
    <t xml:space="preserve">OFFICE TECHNOLOGY/OFFICE COMPUTER APPLICATIONS                             </t>
  </si>
  <si>
    <t>051400</t>
  </si>
  <si>
    <t>0.00</t>
  </si>
  <si>
    <t>051430</t>
  </si>
  <si>
    <t xml:space="preserve">COURT REPORTING                                                            </t>
  </si>
  <si>
    <t>08</t>
  </si>
  <si>
    <t xml:space="preserve">EDUCATION                                                                  </t>
  </si>
  <si>
    <t>0809</t>
  </si>
  <si>
    <t xml:space="preserve">SPECIAL EDUCATION                                                          </t>
  </si>
  <si>
    <t>080900</t>
  </si>
  <si>
    <t>0860</t>
  </si>
  <si>
    <t xml:space="preserve">EDUCATIONAL TECHNOLOGY                                                     </t>
  </si>
  <si>
    <t>086000</t>
  </si>
  <si>
    <t>09</t>
  </si>
  <si>
    <t xml:space="preserve">ENGINEERING AND INDUSTRIAL TECHNOLOGIES                                    </t>
  </si>
  <si>
    <t>0954</t>
  </si>
  <si>
    <t xml:space="preserve">CHEMICAL TECHNOLOGY                                                        </t>
  </si>
  <si>
    <t>095430</t>
  </si>
  <si>
    <t xml:space="preserve">PETROLEUM TECHNOLOGY                                                       </t>
  </si>
  <si>
    <t>0956</t>
  </si>
  <si>
    <t xml:space="preserve">MANUFACTURING AND INDUSTRIAL TECHNOLOGY                                    </t>
  </si>
  <si>
    <t>095650</t>
  </si>
  <si>
    <t xml:space="preserve">WELDING TECHNOLOGY                                                         </t>
  </si>
  <si>
    <t>095670</t>
  </si>
  <si>
    <t xml:space="preserve">INDUSTRIAL AND OCCUPATIONAL SAFETY AND HEALTH                              </t>
  </si>
  <si>
    <t>0999</t>
  </si>
  <si>
    <t xml:space="preserve">OTHER ENGINEERING AND RELATED INDUSTRIAL TECHNOLOGIES                      </t>
  </si>
  <si>
    <t>099900</t>
  </si>
  <si>
    <t>12</t>
  </si>
  <si>
    <t xml:space="preserve">HEALTH                                                                     </t>
  </si>
  <si>
    <t>1201</t>
  </si>
  <si>
    <t xml:space="preserve">HEALTH OCCUPATIONS, GENERAL                                                </t>
  </si>
  <si>
    <t>120100</t>
  </si>
  <si>
    <t>1240</t>
  </si>
  <si>
    <t xml:space="preserve">DENTAL OCCUPATIONS                                                         </t>
  </si>
  <si>
    <t>124020</t>
  </si>
  <si>
    <t xml:space="preserve">DENTAL HYGIENIST                                                           </t>
  </si>
  <si>
    <t>1250</t>
  </si>
  <si>
    <t xml:space="preserve">EMERGENCY MEDICAL SERVICES                                                 </t>
  </si>
  <si>
    <t>125000</t>
  </si>
  <si>
    <t>13</t>
  </si>
  <si>
    <t xml:space="preserve">FAMILY AND CONSUMER SCIENCES                                               </t>
  </si>
  <si>
    <t>1305</t>
  </si>
  <si>
    <t xml:space="preserve">CHILD DEVELOPMENT/EARLY CARE AND EDUCATION                                 </t>
  </si>
  <si>
    <t>130500</t>
  </si>
  <si>
    <t>21</t>
  </si>
  <si>
    <t xml:space="preserve">PUBLIC AND PROTECTIVE SERVICES                                             </t>
  </si>
  <si>
    <t>2105</t>
  </si>
  <si>
    <t xml:space="preserve">ADMINISTRATION OF JUSTICE                                                  </t>
  </si>
  <si>
    <t>210500</t>
  </si>
  <si>
    <t>210510</t>
  </si>
  <si>
    <t xml:space="preserve">CORRECTIONS                                                                </t>
  </si>
  <si>
    <t>Performance Rate Less Than Goal is Shaded</t>
  </si>
  <si>
    <t>Total Count is 10 or Greater</t>
  </si>
  <si>
    <t>Total Count is Less Than 10</t>
  </si>
  <si>
    <t>Core 1 - Postsecondary Retention &amp; Placement: 91.75% Performance Goal - ( 2020- 2021)</t>
  </si>
  <si>
    <t>Core 2 - Earned Postsecondary Credential: 89.00% Performance Goal - ( 2020- 2021)</t>
  </si>
  <si>
    <t>Core 3 - Non-traditional Program Enrollment: Greater than 26.00% Participation - ( 2020- 2021)</t>
  </si>
  <si>
    <t>Core 4 - Employment: 73.23% Performance Goal - ( 2020- 2021)</t>
  </si>
  <si>
    <t>https://misweb.cccco.edu/perkinsv/Core_Indicator_Reports/Summ_coreIndi_TOPCode.aspx</t>
  </si>
  <si>
    <t>Engineering and Industrial Tech</t>
  </si>
  <si>
    <t>Core 4 - Employment: 73.5% Performance Goal - ( 2021-22)</t>
  </si>
  <si>
    <t>* Gina Provided</t>
  </si>
  <si>
    <t>Report Run Date As Of : 2/19/2025 6:28:47 PM</t>
  </si>
  <si>
    <r>
      <rPr>
        <vertAlign val="superscript"/>
        <sz val="12"/>
        <color theme="1"/>
        <rFont val="Book Antiqua"/>
        <family val="1"/>
      </rPr>
      <t>5</t>
    </r>
    <r>
      <rPr>
        <sz val="12"/>
        <color theme="1"/>
        <rFont val="Book Antiqua"/>
        <family val="1"/>
      </rPr>
      <t xml:space="preserve">Actual </t>
    </r>
  </si>
  <si>
    <r>
      <t xml:space="preserve">5 </t>
    </r>
    <r>
      <rPr>
        <i/>
        <sz val="11"/>
        <color theme="1"/>
        <rFont val="Calibri"/>
        <family val="2"/>
        <scheme val="minor"/>
      </rPr>
      <t>DataMart ISP/OOS totals changed, updated all years.</t>
    </r>
  </si>
  <si>
    <t>Recency and Context</t>
  </si>
  <si>
    <t>Disaggregation</t>
  </si>
  <si>
    <t>Rubric for Effective Institutional Outcome Transparency</t>
  </si>
  <si>
    <t>Data Accessibility</t>
  </si>
  <si>
    <t>There is a link on the home page of the college website, but it is either not clear and/or the link title is not intuitive and approachable for a student who is exploring the college.</t>
  </si>
  <si>
    <t>There is a link on the homepage of the website where the college deliberately invites stiudents to explore institutional outcomes. The link is intuitively named such that students and parents would be compelled to explore.</t>
  </si>
  <si>
    <t>Published data is more than three years old</t>
  </si>
  <si>
    <t>Published data are between two and three years old. There is some explanation of why the student achievement data are present, what is being measured, and how it is used by the college.</t>
  </si>
  <si>
    <t>Student achievement data is not disaggregated as appropriate for the college mission</t>
  </si>
  <si>
    <t>Student achievement data are meaningfully disaggregated as appropriate for the collge mission.</t>
  </si>
  <si>
    <t>Reflection and Storytelling</t>
  </si>
  <si>
    <t>There is minimal to no reflection by the college regarding the student achievement results presented in the data.</t>
  </si>
  <si>
    <t>There is no prominent link on the home page of the college website, however the collegedoes have a public page that contains student achievement data.</t>
  </si>
  <si>
    <t>Published data are less than two years old. Contextualized, labeled, and annotated to facilitate understanding by appropriate users. Any presented metrics are accompanied by cohort descriptions. Language used in the presentation of data is at the average public reader level.</t>
  </si>
  <si>
    <t>Student achievement data is disaggregated; however, it is neither minimal or inconsistent with the college mission.</t>
  </si>
  <si>
    <t>There is some reflection on the meaning of the data. Student achievement data is accompanied by some institutional storytelling about how the college is addressing the published achievement information.</t>
  </si>
  <si>
    <t>Student achievement data are meaningfully interpreted and includes institutional reflection on how well the college is doing with respect to the presented information. The reflection converys a desire to continue to improve in the interest of equitable student achievement. The data are acompanied with institutional storytelling about both student achievement/learning outcomes and the effort the college continues to make in the interest of equitable student achievement. Storytelling is accompanied by contact information for users to engage, ask additional qustions, or seek further clarification.</t>
  </si>
  <si>
    <r>
      <t>Employment Rate for CTE</t>
    </r>
    <r>
      <rPr>
        <vertAlign val="superscript"/>
        <sz val="12"/>
        <color theme="1"/>
        <rFont val="Calibri"/>
        <family val="2"/>
        <scheme val="minor"/>
      </rPr>
      <t>4,3,2,1</t>
    </r>
  </si>
  <si>
    <r>
      <t>Certificates with 16 or more units</t>
    </r>
    <r>
      <rPr>
        <vertAlign val="superscript"/>
        <sz val="12"/>
        <color theme="1"/>
        <rFont val="Calibri"/>
        <family val="2"/>
        <scheme val="minor"/>
      </rPr>
      <t>6</t>
    </r>
  </si>
  <si>
    <r>
      <rPr>
        <i/>
        <vertAlign val="superscript"/>
        <sz val="10"/>
        <color theme="1"/>
        <rFont val="Calibri"/>
        <family val="2"/>
        <scheme val="minor"/>
      </rPr>
      <t>6.</t>
    </r>
    <r>
      <rPr>
        <i/>
        <sz val="10"/>
        <color theme="1"/>
        <rFont val="Calibri"/>
        <family val="2"/>
        <scheme val="minor"/>
      </rPr>
      <t xml:space="preserve"> changed the certificate units from 16 to 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</si>
</sst>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10409]##0.00"/>
  </numFmts>
  <fonts count="33" x14ac:knownFonts="1">
    <font>
      <sz val="11"/>
      <color theme="1"/>
      <name val="Calibri"/>
      <family val="2"/>
      <scheme val="minor"/>
    </font>
    <font>
      <sz val="11"/>
      <color theme="1"/>
      <name val="Calibri"/>
      <family val="2"/>
      <scheme val="minor"/>
    </font>
    <font>
      <b/>
      <sz val="16"/>
      <color theme="1"/>
      <name val="Calibri"/>
      <family val="2"/>
      <scheme val="minor"/>
    </font>
    <font>
      <sz val="12"/>
      <color theme="1"/>
      <name val="Calibri"/>
      <family val="2"/>
      <scheme val="minor"/>
    </font>
    <font>
      <sz val="12"/>
      <color theme="1"/>
      <name val="Book Antiqua"/>
      <family val="1"/>
    </font>
    <font>
      <b/>
      <sz val="12"/>
      <color theme="0"/>
      <name val="Book Antiqua"/>
      <family val="1"/>
    </font>
    <font>
      <b/>
      <sz val="12"/>
      <name val="Book Antiqua"/>
      <family val="1"/>
    </font>
    <font>
      <b/>
      <sz val="12"/>
      <color theme="1"/>
      <name val="Book Antiqua"/>
      <family val="1"/>
    </font>
    <font>
      <sz val="9.75"/>
      <color rgb="FF000000"/>
      <name val="Times New Roman"/>
      <family val="2"/>
    </font>
    <font>
      <sz val="8.25"/>
      <color rgb="FF000000"/>
      <name val="Tahoma"/>
      <family val="2"/>
    </font>
    <font>
      <b/>
      <sz val="11"/>
      <color theme="1"/>
      <name val="Book Antiqua"/>
      <family val="1"/>
    </font>
    <font>
      <sz val="11"/>
      <color theme="1"/>
      <name val="Book Antiqua"/>
      <family val="1"/>
    </font>
    <font>
      <sz val="9"/>
      <color theme="1"/>
      <name val="Calibri"/>
      <family val="2"/>
      <scheme val="minor"/>
    </font>
    <font>
      <sz val="8"/>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sz val="11"/>
      <name val="Calibri"/>
      <family val="2"/>
    </font>
    <font>
      <b/>
      <sz val="11"/>
      <color rgb="FF000000"/>
      <name val="Arial"/>
      <family val="2"/>
    </font>
    <font>
      <b/>
      <sz val="10"/>
      <color rgb="FF000000"/>
      <name val="Arial"/>
      <family val="2"/>
    </font>
    <font>
      <b/>
      <i/>
      <sz val="10"/>
      <color rgb="FFFF0000"/>
      <name val="Arial"/>
      <family val="2"/>
    </font>
    <font>
      <sz val="10"/>
      <color rgb="FF000000"/>
      <name val="Arial"/>
      <family val="2"/>
    </font>
    <font>
      <b/>
      <sz val="8"/>
      <color rgb="FF000000"/>
      <name val="Arial"/>
      <family val="2"/>
    </font>
    <font>
      <sz val="8"/>
      <color rgb="FF000000"/>
      <name val="Arial"/>
      <family val="2"/>
    </font>
    <font>
      <i/>
      <sz val="8"/>
      <color rgb="FF0000FF"/>
      <name val="Arial"/>
      <family val="2"/>
    </font>
    <font>
      <i/>
      <sz val="11"/>
      <color theme="1"/>
      <name val="Calibri"/>
      <family val="2"/>
      <scheme val="minor"/>
    </font>
    <font>
      <vertAlign val="superscript"/>
      <sz val="12"/>
      <color theme="1"/>
      <name val="Book Antiqua"/>
      <family val="1"/>
    </font>
    <font>
      <vertAlign val="superscript"/>
      <sz val="11"/>
      <color theme="1"/>
      <name val="Calibri"/>
      <family val="2"/>
      <scheme val="minor"/>
    </font>
    <font>
      <i/>
      <vertAlign val="superscript"/>
      <sz val="11"/>
      <color theme="1"/>
      <name val="Calibri"/>
      <family val="2"/>
      <scheme val="minor"/>
    </font>
    <font>
      <vertAlign val="superscript"/>
      <sz val="12"/>
      <color theme="1"/>
      <name val="Calibri"/>
      <family val="2"/>
      <scheme val="minor"/>
    </font>
    <font>
      <b/>
      <sz val="14"/>
      <color theme="1"/>
      <name val="Calibri"/>
      <family val="2"/>
      <scheme val="minor"/>
    </font>
    <font>
      <i/>
      <sz val="10"/>
      <color theme="1"/>
      <name val="Calibri"/>
      <family val="2"/>
      <scheme val="minor"/>
    </font>
    <font>
      <i/>
      <vertAlign val="superscript"/>
      <sz val="10"/>
      <color theme="1"/>
      <name val="Calibri"/>
      <family val="2"/>
      <scheme val="minor"/>
    </font>
  </fonts>
  <fills count="19">
    <fill>
      <patternFill patternType="none"/>
    </fill>
    <fill>
      <patternFill patternType="gray125"/>
    </fill>
    <fill>
      <patternFill patternType="solid">
        <fgColor theme="7" tint="0.59999389629810485"/>
        <bgColor indexed="64"/>
      </patternFill>
    </fill>
    <fill>
      <patternFill patternType="solid">
        <fgColor rgb="FF00206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F0F0F0"/>
      </patternFill>
    </fill>
    <fill>
      <patternFill patternType="solid">
        <fgColor rgb="FFFFFFFF"/>
      </patternFill>
    </fill>
    <fill>
      <patternFill patternType="solid">
        <fgColor rgb="FFFFE599"/>
        <bgColor indexed="64"/>
      </patternFill>
    </fill>
    <fill>
      <patternFill patternType="solid">
        <fgColor theme="9" tint="0.39997558519241921"/>
        <bgColor indexed="64"/>
      </patternFill>
    </fill>
    <fill>
      <patternFill patternType="solid">
        <fgColor rgb="FFF7FAFF"/>
        <bgColor indexed="64"/>
      </patternFill>
    </fill>
    <fill>
      <patternFill patternType="solid">
        <fgColor rgb="FFFFFFFF"/>
        <bgColor indexed="64"/>
      </patternFill>
    </fill>
    <fill>
      <patternFill patternType="solid">
        <fgColor rgb="FFFFFFFF"/>
        <bgColor rgb="FFFFFFFF"/>
      </patternFill>
    </fill>
    <fill>
      <patternFill patternType="solid">
        <fgColor rgb="FFADD8E6"/>
        <bgColor rgb="FFADD8E6"/>
      </patternFill>
    </fill>
    <fill>
      <patternFill patternType="solid">
        <fgColor theme="4" tint="0.79998168889431442"/>
        <bgColor indexed="64"/>
      </patternFill>
    </fill>
    <fill>
      <patternFill patternType="solid">
        <fgColor rgb="FFFF0000"/>
        <bgColor indexed="64"/>
      </patternFill>
    </fill>
    <fill>
      <patternFill patternType="solid">
        <fgColor rgb="FF92D050"/>
        <bgColor indexed="64"/>
      </patternFill>
    </fill>
  </fills>
  <borders count="68">
    <border>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A0A0A0"/>
      </left>
      <right style="thin">
        <color rgb="FFA0A0A0"/>
      </right>
      <top style="thin">
        <color rgb="FFA0A0A0"/>
      </top>
      <bottom style="thin">
        <color rgb="FFA0A0A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rgb="FFA0A0A0"/>
      </left>
      <right/>
      <top style="thin">
        <color rgb="FFA0A0A0"/>
      </top>
      <bottom style="thin">
        <color rgb="FFA0A0A0"/>
      </bottom>
      <diagonal/>
    </border>
    <border>
      <left style="thin">
        <color rgb="FFA0A0A0"/>
      </left>
      <right style="thin">
        <color rgb="FFA0A0A0"/>
      </right>
      <top style="thin">
        <color rgb="FFA0A0A0"/>
      </top>
      <bottom/>
      <diagonal/>
    </border>
    <border>
      <left style="thin">
        <color rgb="FFA0A0A0"/>
      </left>
      <right style="thin">
        <color rgb="FFA0A0A0"/>
      </right>
      <top/>
      <bottom/>
      <diagonal/>
    </border>
    <border>
      <left style="thin">
        <color indexed="64"/>
      </left>
      <right style="thin">
        <color indexed="64"/>
      </right>
      <top/>
      <bottom/>
      <diagonal/>
    </border>
    <border>
      <left style="thin">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thin">
        <color rgb="FF000000"/>
      </left>
      <right/>
      <top/>
      <bottom/>
      <diagonal/>
    </border>
    <border>
      <left/>
      <right style="thick">
        <color rgb="FF000000"/>
      </right>
      <top/>
      <bottom/>
      <diagonal/>
    </border>
    <border>
      <left style="thin">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medium">
        <color indexed="64"/>
      </top>
      <bottom style="medium">
        <color indexed="64"/>
      </bottom>
      <diagonal/>
    </border>
    <border>
      <left/>
      <right/>
      <top style="medium">
        <color rgb="FFC9D6E9"/>
      </top>
      <bottom/>
      <diagonal/>
    </border>
    <border>
      <left style="medium">
        <color rgb="FFC9D6E9"/>
      </left>
      <right/>
      <top style="medium">
        <color rgb="FFC9D6E9"/>
      </top>
      <bottom/>
      <diagonal/>
    </border>
    <border>
      <left/>
      <right/>
      <top style="medium">
        <color rgb="FFC9D6E9"/>
      </top>
      <bottom style="medium">
        <color rgb="FFC9D6E9"/>
      </bottom>
      <diagonal/>
    </border>
    <border>
      <left style="medium">
        <color rgb="FFC9D6E9"/>
      </left>
      <right/>
      <top style="medium">
        <color rgb="FFC9D6E9"/>
      </top>
      <bottom style="medium">
        <color rgb="FFC9D6E9"/>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5" fillId="0" borderId="0" applyNumberFormat="0" applyFill="0" applyBorder="0" applyAlignment="0" applyProtection="0"/>
    <xf numFmtId="0" fontId="16" fillId="0" borderId="0"/>
  </cellStyleXfs>
  <cellXfs count="222">
    <xf numFmtId="0" fontId="0" fillId="0" borderId="0" xfId="0"/>
    <xf numFmtId="0" fontId="0" fillId="0" borderId="0" xfId="0" applyAlignment="1">
      <alignment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5" fillId="3" borderId="14" xfId="0" applyFont="1" applyFill="1" applyBorder="1" applyAlignment="1">
      <alignment horizontal="center" vertical="center" wrapText="1"/>
    </xf>
    <xf numFmtId="9" fontId="4" fillId="0" borderId="5" xfId="1" applyFont="1" applyBorder="1" applyAlignment="1">
      <alignment horizontal="center" vertical="center" wrapText="1"/>
    </xf>
    <xf numFmtId="9" fontId="4" fillId="0" borderId="3" xfId="1" applyFont="1" applyBorder="1" applyAlignment="1">
      <alignment horizontal="center" vertical="center" wrapText="1"/>
    </xf>
    <xf numFmtId="9" fontId="4" fillId="0" borderId="3" xfId="1" applyFont="1" applyFill="1" applyBorder="1" applyAlignment="1">
      <alignment horizontal="center" vertical="center" wrapText="1"/>
    </xf>
    <xf numFmtId="164" fontId="3" fillId="2" borderId="8" xfId="1" applyNumberFormat="1" applyFont="1" applyFill="1" applyBorder="1" applyAlignment="1">
      <alignment horizontal="center"/>
    </xf>
    <xf numFmtId="0" fontId="4" fillId="0" borderId="12" xfId="0" applyFont="1" applyBorder="1" applyAlignment="1">
      <alignment horizontal="center" vertical="center" wrapText="1"/>
    </xf>
    <xf numFmtId="0" fontId="3" fillId="0" borderId="17" xfId="0" applyFont="1" applyBorder="1" applyAlignment="1">
      <alignment horizontal="center"/>
    </xf>
    <xf numFmtId="0" fontId="4" fillId="0" borderId="3" xfId="1" applyNumberFormat="1" applyFont="1" applyFill="1" applyBorder="1" applyAlignment="1">
      <alignment horizontal="center" vertical="center" wrapText="1"/>
    </xf>
    <xf numFmtId="0" fontId="3" fillId="0" borderId="16" xfId="0" applyFont="1" applyBorder="1" applyAlignment="1">
      <alignment horizontal="center"/>
    </xf>
    <xf numFmtId="0" fontId="4" fillId="2" borderId="10" xfId="1" applyNumberFormat="1" applyFont="1" applyFill="1" applyBorder="1" applyAlignment="1">
      <alignment horizontal="center" vertical="center" wrapText="1"/>
    </xf>
    <xf numFmtId="0" fontId="3" fillId="2" borderId="10" xfId="0" applyFont="1" applyFill="1" applyBorder="1" applyAlignment="1">
      <alignment horizontal="center"/>
    </xf>
    <xf numFmtId="0" fontId="4" fillId="0" borderId="5" xfId="1" applyNumberFormat="1" applyFont="1" applyFill="1" applyBorder="1" applyAlignment="1">
      <alignment horizontal="center" vertical="center" wrapText="1"/>
    </xf>
    <xf numFmtId="0" fontId="3" fillId="0" borderId="15" xfId="0" applyFont="1" applyBorder="1" applyAlignment="1">
      <alignment horizontal="center"/>
    </xf>
    <xf numFmtId="0" fontId="3" fillId="2" borderId="8" xfId="0" applyFont="1" applyFill="1" applyBorder="1" applyAlignment="1">
      <alignment horizontal="center"/>
    </xf>
    <xf numFmtId="0" fontId="4" fillId="0" borderId="12" xfId="1" applyNumberFormat="1" applyFont="1" applyFill="1" applyBorder="1" applyAlignment="1">
      <alignment horizontal="center" vertical="center" wrapText="1"/>
    </xf>
    <xf numFmtId="0" fontId="3" fillId="0" borderId="0" xfId="0" applyFont="1"/>
    <xf numFmtId="0" fontId="3" fillId="0" borderId="0" xfId="0" applyFont="1" applyAlignment="1">
      <alignment horizontal="center" wrapText="1"/>
    </xf>
    <xf numFmtId="0" fontId="4" fillId="0" borderId="0" xfId="0" applyFont="1" applyAlignment="1">
      <alignment vertical="center" wrapText="1"/>
    </xf>
    <xf numFmtId="3" fontId="3" fillId="0" borderId="0" xfId="0" applyNumberFormat="1" applyFont="1"/>
    <xf numFmtId="164" fontId="4" fillId="0" borderId="5" xfId="1" applyNumberFormat="1" applyFont="1" applyFill="1" applyBorder="1" applyAlignment="1">
      <alignment horizontal="center" vertical="center" wrapText="1"/>
    </xf>
    <xf numFmtId="164" fontId="4" fillId="0" borderId="3" xfId="1" applyNumberFormat="1" applyFont="1" applyFill="1" applyBorder="1" applyAlignment="1">
      <alignment horizontal="center" vertical="center" wrapText="1"/>
    </xf>
    <xf numFmtId="164" fontId="4" fillId="0" borderId="20" xfId="1" applyNumberFormat="1" applyFont="1" applyFill="1" applyBorder="1" applyAlignment="1">
      <alignment horizontal="center" vertical="center" wrapText="1"/>
    </xf>
    <xf numFmtId="164" fontId="4" fillId="0" borderId="21" xfId="1" applyNumberFormat="1" applyFont="1" applyFill="1" applyBorder="1" applyAlignment="1">
      <alignment horizontal="center" vertical="center" wrapText="1"/>
    </xf>
    <xf numFmtId="9" fontId="3" fillId="0" borderId="15" xfId="1" applyFont="1" applyBorder="1" applyAlignment="1">
      <alignment horizontal="center"/>
    </xf>
    <xf numFmtId="9" fontId="3" fillId="0" borderId="16" xfId="1" applyFont="1" applyBorder="1" applyAlignment="1">
      <alignment horizontal="center"/>
    </xf>
    <xf numFmtId="164" fontId="3" fillId="2" borderId="22" xfId="1" applyNumberFormat="1" applyFont="1" applyFill="1" applyBorder="1" applyAlignment="1">
      <alignment horizontal="center"/>
    </xf>
    <xf numFmtId="1" fontId="3" fillId="0" borderId="17" xfId="0" applyNumberFormat="1" applyFont="1" applyBorder="1" applyAlignment="1">
      <alignment horizontal="center"/>
    </xf>
    <xf numFmtId="1" fontId="3" fillId="0" borderId="16" xfId="0" applyNumberFormat="1" applyFont="1" applyBorder="1" applyAlignment="1">
      <alignment horizontal="center"/>
    </xf>
    <xf numFmtId="1" fontId="3" fillId="2" borderId="22" xfId="1" applyNumberFormat="1" applyFont="1" applyFill="1" applyBorder="1" applyAlignment="1">
      <alignment horizontal="center"/>
    </xf>
    <xf numFmtId="1" fontId="3" fillId="0" borderId="15" xfId="0" applyNumberFormat="1" applyFont="1" applyBorder="1" applyAlignment="1">
      <alignment horizontal="center"/>
    </xf>
    <xf numFmtId="0" fontId="7" fillId="4" borderId="23" xfId="0" applyFont="1" applyFill="1" applyBorder="1" applyAlignment="1">
      <alignment horizontal="center" vertical="center" wrapText="1"/>
    </xf>
    <xf numFmtId="0" fontId="3" fillId="0" borderId="25" xfId="0" applyFont="1" applyBorder="1" applyAlignment="1">
      <alignment horizontal="center"/>
    </xf>
    <xf numFmtId="0" fontId="3" fillId="0" borderId="24" xfId="0" applyFont="1" applyBorder="1" applyAlignment="1">
      <alignment horizontal="center"/>
    </xf>
    <xf numFmtId="0" fontId="0" fillId="0" borderId="0" xfId="0" applyAlignment="1">
      <alignment horizontal="center"/>
    </xf>
    <xf numFmtId="9" fontId="3" fillId="0" borderId="24" xfId="1" applyFont="1" applyBorder="1" applyAlignment="1">
      <alignment horizontal="center"/>
    </xf>
    <xf numFmtId="9" fontId="3" fillId="0" borderId="25" xfId="1" applyFont="1" applyBorder="1" applyAlignment="1">
      <alignment horizontal="center"/>
    </xf>
    <xf numFmtId="0" fontId="3" fillId="2" borderId="26" xfId="0" applyFont="1" applyFill="1" applyBorder="1" applyAlignment="1">
      <alignment horizontal="center"/>
    </xf>
    <xf numFmtId="164" fontId="4" fillId="0" borderId="4" xfId="1" applyNumberFormat="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164" fontId="0" fillId="0" borderId="0" xfId="1" applyNumberFormat="1" applyFont="1"/>
    <xf numFmtId="0" fontId="0" fillId="7" borderId="0" xfId="0" applyFill="1"/>
    <xf numFmtId="0" fontId="0" fillId="0" borderId="3" xfId="0" applyBorder="1"/>
    <xf numFmtId="0" fontId="0" fillId="7" borderId="3" xfId="0" applyFill="1" applyBorder="1"/>
    <xf numFmtId="49" fontId="9" fillId="8" borderId="27" xfId="0" applyNumberFormat="1" applyFont="1" applyFill="1" applyBorder="1" applyAlignment="1">
      <alignment horizontal="left" vertical="center" readingOrder="1"/>
    </xf>
    <xf numFmtId="3" fontId="9" fillId="9" borderId="27" xfId="0" applyNumberFormat="1" applyFont="1" applyFill="1" applyBorder="1" applyAlignment="1">
      <alignment horizontal="right" vertical="center" readingOrder="1"/>
    </xf>
    <xf numFmtId="3" fontId="0" fillId="0" borderId="0" xfId="0" applyNumberFormat="1"/>
    <xf numFmtId="0" fontId="10" fillId="10" borderId="28" xfId="0" applyFont="1" applyFill="1" applyBorder="1" applyAlignment="1">
      <alignment vertical="center" wrapText="1"/>
    </xf>
    <xf numFmtId="0" fontId="10" fillId="10" borderId="1" xfId="0" applyFont="1" applyFill="1" applyBorder="1" applyAlignment="1">
      <alignment horizontal="center" vertical="center" wrapText="1"/>
    </xf>
    <xf numFmtId="0" fontId="11" fillId="0" borderId="29" xfId="0" applyFont="1" applyBorder="1" applyAlignment="1">
      <alignment vertical="center" wrapText="1"/>
    </xf>
    <xf numFmtId="0" fontId="11" fillId="0" borderId="30" xfId="0" applyFont="1" applyBorder="1" applyAlignment="1">
      <alignment horizontal="center" vertical="center" wrapText="1"/>
    </xf>
    <xf numFmtId="0" fontId="10" fillId="10" borderId="32" xfId="0" applyFont="1" applyFill="1" applyBorder="1" applyAlignment="1">
      <alignment vertical="center" wrapText="1"/>
    </xf>
    <xf numFmtId="0" fontId="10" fillId="10" borderId="30" xfId="0" applyFont="1" applyFill="1" applyBorder="1" applyAlignment="1">
      <alignment vertical="center" wrapText="1"/>
    </xf>
    <xf numFmtId="9" fontId="11" fillId="0" borderId="30" xfId="0" applyNumberFormat="1" applyFont="1" applyBorder="1" applyAlignment="1">
      <alignment horizontal="center" vertical="center" wrapText="1"/>
    </xf>
    <xf numFmtId="10" fontId="11" fillId="0" borderId="30" xfId="0" applyNumberFormat="1" applyFont="1" applyBorder="1" applyAlignment="1">
      <alignment horizontal="center" vertical="center" wrapText="1"/>
    </xf>
    <xf numFmtId="0" fontId="6" fillId="5" borderId="14" xfId="0" applyFont="1" applyFill="1" applyBorder="1" applyAlignment="1">
      <alignment horizontal="center" vertical="center" wrapText="1"/>
    </xf>
    <xf numFmtId="0" fontId="7" fillId="11" borderId="23" xfId="0" applyFont="1" applyFill="1" applyBorder="1" applyAlignment="1">
      <alignment horizontal="center" vertical="center" wrapText="1"/>
    </xf>
    <xf numFmtId="9" fontId="3" fillId="0" borderId="33" xfId="1" applyFont="1" applyBorder="1" applyAlignment="1">
      <alignment horizontal="center"/>
    </xf>
    <xf numFmtId="9" fontId="3" fillId="0" borderId="34" xfId="1" applyFont="1" applyBorder="1" applyAlignment="1">
      <alignment horizontal="center"/>
    </xf>
    <xf numFmtId="0" fontId="3" fillId="2" borderId="35" xfId="0" applyFont="1" applyFill="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5" fillId="3" borderId="36" xfId="0" applyFont="1" applyFill="1" applyBorder="1" applyAlignment="1">
      <alignment horizontal="center" vertical="center" wrapText="1"/>
    </xf>
    <xf numFmtId="0" fontId="12" fillId="0" borderId="0" xfId="0" applyFont="1" applyAlignment="1">
      <alignment vertical="center" wrapText="1"/>
    </xf>
    <xf numFmtId="49" fontId="9" fillId="8" borderId="37" xfId="0" applyNumberFormat="1" applyFont="1" applyFill="1" applyBorder="1" applyAlignment="1">
      <alignment horizontal="left" vertical="center" readingOrder="1"/>
    </xf>
    <xf numFmtId="49" fontId="9" fillId="8" borderId="38" xfId="0" applyNumberFormat="1" applyFont="1" applyFill="1" applyBorder="1" applyAlignment="1">
      <alignment vertical="center" readingOrder="1"/>
    </xf>
    <xf numFmtId="49" fontId="9" fillId="8" borderId="38" xfId="0" applyNumberFormat="1" applyFont="1" applyFill="1" applyBorder="1" applyAlignment="1">
      <alignment horizontal="left" vertical="center" readingOrder="1"/>
    </xf>
    <xf numFmtId="3" fontId="9" fillId="9" borderId="3" xfId="0" applyNumberFormat="1" applyFont="1" applyFill="1" applyBorder="1" applyAlignment="1">
      <alignment horizontal="right" vertical="center" readingOrder="1"/>
    </xf>
    <xf numFmtId="0" fontId="0" fillId="13" borderId="3" xfId="0" applyFill="1" applyBorder="1" applyAlignment="1">
      <alignment horizontal="right" vertical="center"/>
    </xf>
    <xf numFmtId="3" fontId="9" fillId="9" borderId="4" xfId="0" applyNumberFormat="1" applyFont="1" applyFill="1" applyBorder="1" applyAlignment="1">
      <alignment vertical="center" readingOrder="1"/>
    </xf>
    <xf numFmtId="3" fontId="9" fillId="9" borderId="5" xfId="0" applyNumberFormat="1" applyFont="1" applyFill="1" applyBorder="1" applyAlignment="1">
      <alignment horizontal="right" vertical="center" readingOrder="1"/>
    </xf>
    <xf numFmtId="0" fontId="0" fillId="12" borderId="5" xfId="0" applyFill="1" applyBorder="1" applyAlignment="1">
      <alignment horizontal="right" vertical="center"/>
    </xf>
    <xf numFmtId="0" fontId="0" fillId="12" borderId="19" xfId="0" applyFill="1" applyBorder="1" applyAlignment="1">
      <alignment horizontal="right" vertical="center"/>
    </xf>
    <xf numFmtId="3" fontId="9" fillId="9" borderId="6" xfId="0" applyNumberFormat="1" applyFont="1" applyFill="1" applyBorder="1" applyAlignment="1">
      <alignment vertical="center" readingOrder="1"/>
    </xf>
    <xf numFmtId="0" fontId="0" fillId="13" borderId="20" xfId="0" applyFill="1" applyBorder="1" applyAlignment="1">
      <alignment horizontal="right" vertical="center"/>
    </xf>
    <xf numFmtId="3" fontId="9" fillId="9" borderId="7" xfId="0" applyNumberFormat="1" applyFont="1" applyFill="1" applyBorder="1" applyAlignment="1">
      <alignment vertical="center" readingOrder="1"/>
    </xf>
    <xf numFmtId="3" fontId="9" fillId="9" borderId="8" xfId="0" applyNumberFormat="1" applyFont="1" applyFill="1" applyBorder="1" applyAlignment="1">
      <alignment horizontal="right" vertical="center" readingOrder="1"/>
    </xf>
    <xf numFmtId="0" fontId="0" fillId="0" borderId="8" xfId="0" applyBorder="1"/>
    <xf numFmtId="0" fontId="0" fillId="0" borderId="21" xfId="0" applyBorder="1"/>
    <xf numFmtId="49" fontId="9" fillId="8" borderId="27" xfId="0" applyNumberFormat="1" applyFont="1" applyFill="1" applyBorder="1" applyAlignment="1">
      <alignment vertical="center" readingOrder="1"/>
    </xf>
    <xf numFmtId="49" fontId="9" fillId="8" borderId="39" xfId="0" applyNumberFormat="1" applyFont="1" applyFill="1" applyBorder="1" applyAlignment="1">
      <alignment horizontal="left" vertical="center" readingOrder="1"/>
    </xf>
    <xf numFmtId="3" fontId="9" fillId="9" borderId="38" xfId="0" applyNumberFormat="1" applyFont="1" applyFill="1" applyBorder="1" applyAlignment="1">
      <alignment horizontal="right" vertical="center" readingOrder="1"/>
    </xf>
    <xf numFmtId="3" fontId="9" fillId="9" borderId="38" xfId="0" applyNumberFormat="1" applyFont="1" applyFill="1" applyBorder="1" applyAlignment="1">
      <alignment vertical="center" readingOrder="1"/>
    </xf>
    <xf numFmtId="3" fontId="9" fillId="0" borderId="38" xfId="0" applyNumberFormat="1" applyFont="1" applyBorder="1" applyAlignment="1">
      <alignment vertical="center" readingOrder="1"/>
    </xf>
    <xf numFmtId="0" fontId="0" fillId="0" borderId="40" xfId="0" applyBorder="1"/>
    <xf numFmtId="3" fontId="0" fillId="0" borderId="3" xfId="0" applyNumberFormat="1" applyBorder="1"/>
    <xf numFmtId="0" fontId="14" fillId="4" borderId="0" xfId="0" applyFont="1" applyFill="1"/>
    <xf numFmtId="9" fontId="14" fillId="0" borderId="0" xfId="1" applyFont="1"/>
    <xf numFmtId="0" fontId="15" fillId="0" borderId="0" xfId="2"/>
    <xf numFmtId="0" fontId="17" fillId="14" borderId="0" xfId="3" applyFont="1" applyFill="1" applyAlignment="1">
      <alignment vertical="top" wrapText="1"/>
    </xf>
    <xf numFmtId="0" fontId="17" fillId="0" borderId="0" xfId="3" applyFont="1"/>
    <xf numFmtId="0" fontId="17" fillId="14" borderId="41" xfId="3" applyFont="1" applyFill="1" applyBorder="1" applyAlignment="1">
      <alignment vertical="top" wrapText="1"/>
    </xf>
    <xf numFmtId="0" fontId="17" fillId="14" borderId="42" xfId="3" applyFont="1" applyFill="1" applyBorder="1" applyAlignment="1">
      <alignment vertical="top" wrapText="1"/>
    </xf>
    <xf numFmtId="0" fontId="17" fillId="14" borderId="43" xfId="3" applyFont="1" applyFill="1" applyBorder="1" applyAlignment="1">
      <alignment vertical="top" wrapText="1"/>
    </xf>
    <xf numFmtId="0" fontId="17" fillId="14" borderId="44" xfId="3" applyFont="1" applyFill="1" applyBorder="1" applyAlignment="1">
      <alignment vertical="top" wrapText="1"/>
    </xf>
    <xf numFmtId="0" fontId="17" fillId="14" borderId="45" xfId="3" applyFont="1" applyFill="1" applyBorder="1" applyAlignment="1">
      <alignment vertical="top" wrapText="1"/>
    </xf>
    <xf numFmtId="0" fontId="17" fillId="14" borderId="46" xfId="3" applyFont="1" applyFill="1" applyBorder="1" applyAlignment="1">
      <alignment vertical="top" wrapText="1"/>
    </xf>
    <xf numFmtId="0" fontId="17" fillId="14" borderId="47" xfId="3" applyFont="1" applyFill="1" applyBorder="1" applyAlignment="1">
      <alignment vertical="top" wrapText="1"/>
    </xf>
    <xf numFmtId="0" fontId="17" fillId="14" borderId="48" xfId="3" applyFont="1" applyFill="1" applyBorder="1" applyAlignment="1">
      <alignment vertical="top" wrapText="1"/>
    </xf>
    <xf numFmtId="0" fontId="21" fillId="14" borderId="0" xfId="3" applyFont="1" applyFill="1" applyAlignment="1">
      <alignment vertical="center" wrapText="1" readingOrder="1"/>
    </xf>
    <xf numFmtId="0" fontId="22" fillId="14" borderId="42" xfId="3" applyFont="1" applyFill="1" applyBorder="1" applyAlignment="1">
      <alignment vertical="top" wrapText="1" readingOrder="1"/>
    </xf>
    <xf numFmtId="0" fontId="21" fillId="14" borderId="54" xfId="3" applyFont="1" applyFill="1" applyBorder="1" applyAlignment="1">
      <alignment vertical="top" wrapText="1" readingOrder="1"/>
    </xf>
    <xf numFmtId="0" fontId="17" fillId="4" borderId="0" xfId="3" applyFont="1" applyFill="1"/>
    <xf numFmtId="0" fontId="3" fillId="0" borderId="0" xfId="0" applyFont="1" applyAlignment="1">
      <alignment vertical="center" wrapText="1"/>
    </xf>
    <xf numFmtId="0" fontId="3" fillId="0" borderId="0" xfId="0" applyFont="1" applyAlignment="1">
      <alignment wrapText="1"/>
    </xf>
    <xf numFmtId="164" fontId="4" fillId="0" borderId="0" xfId="1" applyNumberFormat="1" applyFont="1" applyFill="1" applyBorder="1" applyAlignment="1">
      <alignment horizontal="center" vertical="center" wrapText="1"/>
    </xf>
    <xf numFmtId="164" fontId="3" fillId="0" borderId="0" xfId="1" applyNumberFormat="1" applyFont="1" applyBorder="1" applyAlignment="1">
      <alignment horizontal="center"/>
    </xf>
    <xf numFmtId="0" fontId="7" fillId="0" borderId="23" xfId="0" applyFont="1" applyBorder="1" applyAlignment="1">
      <alignment horizontal="center" vertical="center" wrapText="1"/>
    </xf>
    <xf numFmtId="0" fontId="6" fillId="5" borderId="31" xfId="0" applyFont="1" applyFill="1" applyBorder="1" applyAlignment="1">
      <alignment horizontal="center" vertical="center" wrapText="1"/>
    </xf>
    <xf numFmtId="0" fontId="3" fillId="0" borderId="3" xfId="0" applyFont="1" applyBorder="1" applyAlignment="1">
      <alignment wrapText="1"/>
    </xf>
    <xf numFmtId="164" fontId="3" fillId="0" borderId="3" xfId="1" applyNumberFormat="1" applyFont="1" applyBorder="1" applyAlignment="1">
      <alignment horizontal="center"/>
    </xf>
    <xf numFmtId="0" fontId="3" fillId="0" borderId="5" xfId="0" applyFont="1" applyBorder="1" applyAlignment="1">
      <alignment wrapText="1"/>
    </xf>
    <xf numFmtId="164" fontId="3" fillId="0" borderId="5" xfId="1" applyNumberFormat="1" applyFont="1" applyBorder="1" applyAlignment="1">
      <alignment horizontal="center"/>
    </xf>
    <xf numFmtId="0" fontId="3" fillId="16" borderId="8" xfId="0" applyFont="1" applyFill="1" applyBorder="1" applyAlignment="1">
      <alignment wrapText="1"/>
    </xf>
    <xf numFmtId="164" fontId="4" fillId="16" borderId="8" xfId="1" applyNumberFormat="1" applyFont="1" applyFill="1" applyBorder="1" applyAlignment="1">
      <alignment horizontal="center" vertical="center" wrapText="1"/>
    </xf>
    <xf numFmtId="164" fontId="3" fillId="16" borderId="8" xfId="1" applyNumberFormat="1" applyFont="1" applyFill="1" applyBorder="1" applyAlignment="1">
      <alignment horizontal="center"/>
    </xf>
    <xf numFmtId="0" fontId="7" fillId="4" borderId="13"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0" fillId="13" borderId="56" xfId="0" applyFill="1" applyBorder="1" applyAlignment="1">
      <alignment horizontal="right" vertical="center"/>
    </xf>
    <xf numFmtId="0" fontId="0" fillId="13" borderId="57" xfId="0" applyFill="1" applyBorder="1" applyAlignment="1">
      <alignment horizontal="right" vertical="center"/>
    </xf>
    <xf numFmtId="0" fontId="0" fillId="13" borderId="58" xfId="0" applyFill="1" applyBorder="1" applyAlignment="1">
      <alignment horizontal="right" vertical="center"/>
    </xf>
    <xf numFmtId="0" fontId="0" fillId="13" borderId="59" xfId="0" applyFill="1" applyBorder="1" applyAlignment="1">
      <alignment horizontal="right" vertical="center"/>
    </xf>
    <xf numFmtId="3" fontId="9" fillId="9" borderId="27" xfId="0" applyNumberFormat="1" applyFont="1" applyFill="1" applyBorder="1" applyAlignment="1">
      <alignment vertical="center" readingOrder="1"/>
    </xf>
    <xf numFmtId="3" fontId="9" fillId="18" borderId="27" xfId="0" applyNumberFormat="1" applyFont="1" applyFill="1" applyBorder="1" applyAlignment="1">
      <alignment horizontal="right" vertical="center" readingOrder="1"/>
    </xf>
    <xf numFmtId="3" fontId="9" fillId="18" borderId="27" xfId="0" applyNumberFormat="1" applyFont="1" applyFill="1" applyBorder="1" applyAlignment="1">
      <alignment vertical="center" readingOrder="1"/>
    </xf>
    <xf numFmtId="3" fontId="9" fillId="0" borderId="27" xfId="0" applyNumberFormat="1" applyFont="1" applyBorder="1" applyAlignment="1">
      <alignment horizontal="right" vertical="center" readingOrder="1"/>
    </xf>
    <xf numFmtId="3" fontId="9" fillId="0" borderId="27" xfId="0" applyNumberFormat="1" applyFont="1" applyBorder="1" applyAlignment="1">
      <alignment vertical="center" readingOrder="1"/>
    </xf>
    <xf numFmtId="0" fontId="27" fillId="0" borderId="0" xfId="0" applyFont="1"/>
    <xf numFmtId="0" fontId="28" fillId="0" borderId="0" xfId="0" applyFont="1"/>
    <xf numFmtId="0" fontId="25" fillId="0" borderId="0" xfId="0" applyFont="1"/>
    <xf numFmtId="0" fontId="0" fillId="0" borderId="0" xfId="0" applyAlignment="1">
      <alignment vertical="top"/>
    </xf>
    <xf numFmtId="0" fontId="0" fillId="0" borderId="0" xfId="0" applyAlignment="1">
      <alignment vertical="top" wrapText="1"/>
    </xf>
    <xf numFmtId="0" fontId="0" fillId="0" borderId="3" xfId="0" applyBorder="1" applyAlignment="1">
      <alignment vertical="top"/>
    </xf>
    <xf numFmtId="0" fontId="0" fillId="0" borderId="3" xfId="0" applyBorder="1" applyAlignment="1">
      <alignment vertical="top" wrapText="1"/>
    </xf>
    <xf numFmtId="0" fontId="14" fillId="16" borderId="3" xfId="0" applyFont="1" applyFill="1" applyBorder="1" applyAlignment="1">
      <alignment horizontal="left"/>
    </xf>
    <xf numFmtId="0" fontId="14" fillId="16" borderId="3" xfId="0" applyFont="1" applyFill="1" applyBorder="1"/>
    <xf numFmtId="0" fontId="14" fillId="16" borderId="3" xfId="0" applyFont="1" applyFill="1" applyBorder="1" applyAlignment="1">
      <alignment wrapText="1"/>
    </xf>
    <xf numFmtId="0" fontId="14" fillId="16" borderId="60" xfId="0" applyFont="1" applyFill="1" applyBorder="1" applyAlignment="1">
      <alignment horizontal="left"/>
    </xf>
    <xf numFmtId="0" fontId="30" fillId="16" borderId="60" xfId="0" applyFont="1" applyFill="1" applyBorder="1" applyAlignment="1">
      <alignment horizontal="left"/>
    </xf>
    <xf numFmtId="0" fontId="14" fillId="0" borderId="0" xfId="0" applyFont="1"/>
    <xf numFmtId="0" fontId="31" fillId="0" borderId="0" xfId="0" applyFont="1"/>
    <xf numFmtId="164" fontId="4" fillId="0" borderId="19" xfId="1" applyNumberFormat="1" applyFont="1" applyFill="1" applyBorder="1" applyAlignment="1">
      <alignment horizontal="center" vertical="center" wrapText="1"/>
    </xf>
    <xf numFmtId="9" fontId="3" fillId="17" borderId="15" xfId="1" applyFont="1" applyFill="1" applyBorder="1"/>
    <xf numFmtId="0" fontId="3" fillId="0" borderId="16" xfId="0" applyFont="1" applyBorder="1"/>
    <xf numFmtId="0" fontId="3" fillId="17" borderId="16" xfId="0" applyFont="1" applyFill="1" applyBorder="1"/>
    <xf numFmtId="0" fontId="3" fillId="16" borderId="22" xfId="0" applyFont="1" applyFill="1" applyBorder="1"/>
    <xf numFmtId="164" fontId="4" fillId="0" borderId="62" xfId="1" applyNumberFormat="1" applyFont="1" applyFill="1" applyBorder="1" applyAlignment="1">
      <alignment horizontal="center" vertical="center" wrapText="1"/>
    </xf>
    <xf numFmtId="164" fontId="4" fillId="0" borderId="63" xfId="1" applyNumberFormat="1" applyFont="1" applyFill="1" applyBorder="1" applyAlignment="1">
      <alignment horizontal="center" vertical="center" wrapText="1"/>
    </xf>
    <xf numFmtId="164" fontId="4" fillId="0" borderId="64" xfId="1" applyNumberFormat="1"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32" xfId="0" applyFont="1" applyBorder="1" applyAlignment="1">
      <alignment horizontal="center" vertical="center" wrapText="1"/>
    </xf>
    <xf numFmtId="0" fontId="0" fillId="0" borderId="7" xfId="0" applyBorder="1"/>
    <xf numFmtId="9" fontId="3" fillId="2" borderId="8" xfId="1" applyFont="1" applyFill="1" applyBorder="1" applyAlignment="1">
      <alignment horizontal="center"/>
    </xf>
    <xf numFmtId="9" fontId="3" fillId="2" borderId="26" xfId="1" applyFont="1" applyFill="1" applyBorder="1" applyAlignment="1">
      <alignment wrapText="1"/>
    </xf>
    <xf numFmtId="9" fontId="4" fillId="0" borderId="5" xfId="1" applyFont="1" applyFill="1" applyBorder="1" applyAlignment="1">
      <alignment horizontal="center" vertical="center" wrapText="1"/>
    </xf>
    <xf numFmtId="9" fontId="3" fillId="0" borderId="33" xfId="1" applyFont="1" applyBorder="1" applyAlignment="1">
      <alignment horizontal="center" wrapText="1"/>
    </xf>
    <xf numFmtId="9" fontId="3" fillId="0" borderId="24" xfId="1" applyFont="1" applyBorder="1" applyAlignment="1">
      <alignment horizontal="center" wrapText="1"/>
    </xf>
    <xf numFmtId="9" fontId="3" fillId="0" borderId="65" xfId="1" applyFont="1" applyBorder="1" applyAlignment="1">
      <alignment horizontal="center" wrapText="1"/>
    </xf>
    <xf numFmtId="9" fontId="3" fillId="2" borderId="66" xfId="1" applyFont="1" applyFill="1" applyBorder="1" applyAlignment="1">
      <alignment wrapText="1"/>
    </xf>
    <xf numFmtId="9" fontId="3" fillId="0" borderId="19" xfId="1" applyFont="1" applyBorder="1" applyAlignment="1">
      <alignment horizontal="center"/>
    </xf>
    <xf numFmtId="9" fontId="3" fillId="0" borderId="20" xfId="1" applyFont="1" applyBorder="1" applyAlignment="1">
      <alignment horizontal="center"/>
    </xf>
    <xf numFmtId="9" fontId="3" fillId="2" borderId="21" xfId="1" applyFont="1" applyFill="1" applyBorder="1" applyAlignment="1">
      <alignment horizontal="center"/>
    </xf>
    <xf numFmtId="9" fontId="4" fillId="0" borderId="67" xfId="1" applyFont="1" applyFill="1" applyBorder="1" applyAlignment="1">
      <alignment horizontal="center" vertical="center" wrapText="1"/>
    </xf>
    <xf numFmtId="9" fontId="4" fillId="0" borderId="25" xfId="1" applyFont="1" applyFill="1" applyBorder="1" applyAlignment="1">
      <alignment horizontal="center" vertical="center" wrapText="1"/>
    </xf>
    <xf numFmtId="0" fontId="7" fillId="4" borderId="6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lignment horizontal="center"/>
    </xf>
    <xf numFmtId="0" fontId="3" fillId="0" borderId="32" xfId="0" applyFont="1" applyBorder="1" applyAlignment="1">
      <alignment horizontal="center"/>
    </xf>
    <xf numFmtId="0" fontId="2" fillId="0" borderId="2" xfId="0" applyFont="1" applyBorder="1" applyAlignment="1">
      <alignment horizontal="center"/>
    </xf>
    <xf numFmtId="0" fontId="3" fillId="0" borderId="4"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3" fillId="0" borderId="11" xfId="0" applyFont="1" applyBorder="1" applyAlignment="1">
      <alignment horizontal="center" wrapText="1"/>
    </xf>
    <xf numFmtId="0" fontId="3" fillId="0" borderId="9" xfId="0" applyFont="1" applyBorder="1" applyAlignment="1">
      <alignment horizontal="center" wrapText="1"/>
    </xf>
    <xf numFmtId="0" fontId="7" fillId="11" borderId="55" xfId="0" applyFont="1" applyFill="1" applyBorder="1" applyAlignment="1">
      <alignment horizontal="center" vertical="center" wrapText="1"/>
    </xf>
    <xf numFmtId="0" fontId="8" fillId="0" borderId="0" xfId="0" applyFont="1" applyAlignment="1">
      <alignment horizontal="left" vertical="top" wrapText="1" readingOrder="1"/>
    </xf>
    <xf numFmtId="49" fontId="9" fillId="8" borderId="27" xfId="0" applyNumberFormat="1" applyFont="1" applyFill="1" applyBorder="1" applyAlignment="1">
      <alignment horizontal="left" vertical="center" readingOrder="1"/>
    </xf>
    <xf numFmtId="49" fontId="9" fillId="8" borderId="37" xfId="0" applyNumberFormat="1" applyFont="1" applyFill="1" applyBorder="1" applyAlignment="1">
      <alignment horizontal="left" vertical="center" readingOrder="1"/>
    </xf>
    <xf numFmtId="3" fontId="9" fillId="9" borderId="27" xfId="0" applyNumberFormat="1" applyFont="1" applyFill="1" applyBorder="1" applyAlignment="1">
      <alignment horizontal="right" vertical="center" readingOrder="1"/>
    </xf>
    <xf numFmtId="49" fontId="9" fillId="8" borderId="38" xfId="0" applyNumberFormat="1" applyFont="1" applyFill="1" applyBorder="1" applyAlignment="1">
      <alignment horizontal="left" vertical="center" readingOrder="1"/>
    </xf>
    <xf numFmtId="0" fontId="0" fillId="0" borderId="0" xfId="0" applyAlignment="1">
      <alignment horizontal="left" wrapText="1"/>
    </xf>
    <xf numFmtId="0" fontId="17" fillId="14" borderId="0" xfId="3" applyFont="1" applyFill="1" applyAlignment="1">
      <alignment vertical="top" wrapText="1"/>
    </xf>
    <xf numFmtId="0" fontId="18" fillId="14" borderId="0" xfId="3" applyFont="1" applyFill="1" applyAlignment="1">
      <alignment vertical="top" wrapText="1" readingOrder="1"/>
    </xf>
    <xf numFmtId="0" fontId="19" fillId="14" borderId="0" xfId="3" applyFont="1" applyFill="1" applyAlignment="1">
      <alignment vertical="top" wrapText="1" readingOrder="1"/>
    </xf>
    <xf numFmtId="0" fontId="20" fillId="14" borderId="0" xfId="3" applyFont="1" applyFill="1" applyAlignment="1">
      <alignment vertical="center" wrapText="1" readingOrder="1"/>
    </xf>
    <xf numFmtId="0" fontId="21" fillId="14" borderId="0" xfId="3" applyFont="1" applyFill="1" applyAlignment="1">
      <alignment vertical="center" wrapText="1" readingOrder="1"/>
    </xf>
    <xf numFmtId="0" fontId="22" fillId="14" borderId="49" xfId="3" applyFont="1" applyFill="1" applyBorder="1" applyAlignment="1">
      <alignment horizontal="center" vertical="center" wrapText="1" readingOrder="1"/>
    </xf>
    <xf numFmtId="0" fontId="17" fillId="14" borderId="50" xfId="3" applyFont="1" applyFill="1" applyBorder="1" applyAlignment="1">
      <alignment vertical="top" wrapText="1"/>
    </xf>
    <xf numFmtId="0" fontId="22" fillId="14" borderId="42" xfId="3" applyFont="1" applyFill="1" applyBorder="1" applyAlignment="1">
      <alignment vertical="top" wrapText="1" readingOrder="1"/>
    </xf>
    <xf numFmtId="0" fontId="17" fillId="14" borderId="42" xfId="3" applyFont="1" applyFill="1" applyBorder="1" applyAlignment="1">
      <alignment vertical="top" wrapText="1"/>
    </xf>
    <xf numFmtId="0" fontId="23" fillId="14" borderId="42" xfId="3" applyFont="1" applyFill="1" applyBorder="1" applyAlignment="1">
      <alignment vertical="top" wrapText="1" readingOrder="1"/>
    </xf>
    <xf numFmtId="165" fontId="22" fillId="14" borderId="52" xfId="3" applyNumberFormat="1" applyFont="1" applyFill="1" applyBorder="1" applyAlignment="1">
      <alignment horizontal="center" vertical="top" wrapText="1" readingOrder="1"/>
    </xf>
    <xf numFmtId="0" fontId="17" fillId="14" borderId="53" xfId="3" applyFont="1" applyFill="1" applyBorder="1" applyAlignment="1">
      <alignment vertical="top" wrapText="1"/>
    </xf>
    <xf numFmtId="0" fontId="17" fillId="14" borderId="51" xfId="3" applyFont="1" applyFill="1" applyBorder="1" applyAlignment="1">
      <alignment vertical="top" wrapText="1"/>
    </xf>
    <xf numFmtId="0" fontId="22" fillId="14" borderId="51" xfId="3" applyFont="1" applyFill="1" applyBorder="1" applyAlignment="1">
      <alignment horizontal="left" vertical="top" wrapText="1" readingOrder="1"/>
    </xf>
    <xf numFmtId="0" fontId="22" fillId="14" borderId="51" xfId="3" applyFont="1" applyFill="1" applyBorder="1" applyAlignment="1">
      <alignment vertical="top" wrapText="1" readingOrder="1"/>
    </xf>
    <xf numFmtId="0" fontId="21" fillId="14" borderId="54" xfId="3" applyFont="1" applyFill="1" applyBorder="1" applyAlignment="1">
      <alignment vertical="top" wrapText="1" readingOrder="1"/>
    </xf>
    <xf numFmtId="0" fontId="17" fillId="14" borderId="54" xfId="3" applyFont="1" applyFill="1" applyBorder="1" applyAlignment="1">
      <alignment vertical="top" wrapText="1"/>
    </xf>
    <xf numFmtId="0" fontId="22" fillId="14" borderId="54" xfId="3" applyFont="1" applyFill="1" applyBorder="1" applyAlignment="1">
      <alignment vertical="top" wrapText="1" readingOrder="1"/>
    </xf>
    <xf numFmtId="0" fontId="23" fillId="14" borderId="54" xfId="3" applyFont="1" applyFill="1" applyBorder="1" applyAlignment="1">
      <alignment vertical="top" wrapText="1" readingOrder="1"/>
    </xf>
    <xf numFmtId="165" fontId="24" fillId="15" borderId="52" xfId="3" applyNumberFormat="1" applyFont="1" applyFill="1" applyBorder="1" applyAlignment="1">
      <alignment horizontal="center" vertical="top" wrapText="1" readingOrder="1"/>
    </xf>
    <xf numFmtId="0" fontId="24" fillId="14" borderId="52" xfId="3" applyFont="1" applyFill="1" applyBorder="1" applyAlignment="1">
      <alignment horizontal="center" vertical="top" wrapText="1" readingOrder="1"/>
    </xf>
    <xf numFmtId="165" fontId="22" fillId="15" borderId="52" xfId="3" applyNumberFormat="1" applyFont="1" applyFill="1" applyBorder="1" applyAlignment="1">
      <alignment horizontal="center" vertical="top" wrapText="1" readingOrder="1"/>
    </xf>
    <xf numFmtId="165" fontId="24" fillId="14" borderId="52" xfId="3" applyNumberFormat="1" applyFont="1" applyFill="1" applyBorder="1" applyAlignment="1">
      <alignment horizontal="center" vertical="top" wrapText="1" readingOrder="1"/>
    </xf>
    <xf numFmtId="0" fontId="24" fillId="15" borderId="52" xfId="3" applyFont="1" applyFill="1" applyBorder="1" applyAlignment="1">
      <alignment horizontal="center" vertical="top" wrapText="1" readingOrder="1"/>
    </xf>
    <xf numFmtId="0" fontId="22" fillId="15" borderId="52" xfId="3" applyFont="1" applyFill="1" applyBorder="1" applyAlignment="1">
      <alignment horizontal="center" vertical="top" wrapText="1" readingOrder="1"/>
    </xf>
    <xf numFmtId="0" fontId="23" fillId="14" borderId="0" xfId="3" applyFont="1" applyFill="1" applyAlignment="1">
      <alignment vertical="top" wrapText="1" readingOrder="1"/>
    </xf>
    <xf numFmtId="0" fontId="23" fillId="15" borderId="52" xfId="3" applyFont="1" applyFill="1" applyBorder="1" applyAlignment="1">
      <alignment horizontal="center" vertical="top" wrapText="1" readingOrder="1"/>
    </xf>
    <xf numFmtId="0" fontId="22" fillId="14" borderId="52" xfId="3" applyFont="1" applyFill="1" applyBorder="1" applyAlignment="1">
      <alignment horizontal="center" vertical="top" wrapText="1" readingOrder="1"/>
    </xf>
    <xf numFmtId="0" fontId="10" fillId="10" borderId="31" xfId="0" applyFont="1" applyFill="1" applyBorder="1" applyAlignment="1">
      <alignment vertical="center" wrapText="1"/>
    </xf>
    <xf numFmtId="0" fontId="10" fillId="10" borderId="29" xfId="0" applyFont="1" applyFill="1" applyBorder="1" applyAlignment="1">
      <alignment vertical="center" wrapText="1"/>
    </xf>
  </cellXfs>
  <cellStyles count="4">
    <cellStyle name="Hyperlink" xfId="2" builtinId="8"/>
    <cellStyle name="Normal" xfId="0" builtinId="0"/>
    <cellStyle name="Normal 2" xfId="3" xr:uid="{6E3E1391-7ADB-491E-ADF1-BC63A043514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14</xdr:row>
      <xdr:rowOff>0</xdr:rowOff>
    </xdr:from>
    <xdr:to>
      <xdr:col>8</xdr:col>
      <xdr:colOff>9525</xdr:colOff>
      <xdr:row>14</xdr:row>
      <xdr:rowOff>9525</xdr:rowOff>
    </xdr:to>
    <xdr:pic>
      <xdr:nvPicPr>
        <xdr:cNvPr id="4" name="Picture 3" descr="Prev">
          <a:extLst>
            <a:ext uri="{FF2B5EF4-FFF2-40B4-BE49-F238E27FC236}">
              <a16:creationId xmlns:a16="http://schemas.microsoft.com/office/drawing/2014/main" id="{A0872CEB-288A-8A59-23FF-0F7865BD9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0875" y="3124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14</xdr:row>
      <xdr:rowOff>0</xdr:rowOff>
    </xdr:from>
    <xdr:to>
      <xdr:col>8</xdr:col>
      <xdr:colOff>9525</xdr:colOff>
      <xdr:row>14</xdr:row>
      <xdr:rowOff>9525</xdr:rowOff>
    </xdr:to>
    <xdr:pic>
      <xdr:nvPicPr>
        <xdr:cNvPr id="5" name="Picture 4" descr="Next">
          <a:extLst>
            <a:ext uri="{FF2B5EF4-FFF2-40B4-BE49-F238E27FC236}">
              <a16:creationId xmlns:a16="http://schemas.microsoft.com/office/drawing/2014/main" id="{3AB291A9-F19E-BFC0-58A4-1893A21E0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0875" y="3314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177800</xdr:colOff>
      <xdr:row>4</xdr:row>
      <xdr:rowOff>88900</xdr:rowOff>
    </xdr:to>
    <xdr:pic>
      <xdr:nvPicPr>
        <xdr:cNvPr id="2" name="Picture 1">
          <a:extLst>
            <a:ext uri="{FF2B5EF4-FFF2-40B4-BE49-F238E27FC236}">
              <a16:creationId xmlns:a16="http://schemas.microsoft.com/office/drawing/2014/main" id="{62B73BCC-067E-4AF7-80FD-264BC4F7AA10}"/>
            </a:ext>
          </a:extLst>
        </xdr:cNvPr>
        <xdr:cNvPicPr/>
      </xdr:nvPicPr>
      <xdr:blipFill>
        <a:blip xmlns:r="http://schemas.openxmlformats.org/officeDocument/2006/relationships" r:embed="rId1" cstate="print"/>
        <a:stretch>
          <a:fillRect/>
        </a:stretch>
      </xdr:blipFill>
      <xdr:spPr>
        <a:xfrm>
          <a:off x="47625" y="76200"/>
          <a:ext cx="635000" cy="546100"/>
        </a:xfrm>
        <a:prstGeom prst="rect">
          <a:avLst/>
        </a:prstGeom>
      </xdr:spPr>
    </xdr:pic>
    <xdr:clientData/>
  </xdr:twoCellAnchor>
  <xdr:twoCellAnchor editAs="oneCell">
    <xdr:from>
      <xdr:col>3</xdr:col>
      <xdr:colOff>0</xdr:colOff>
      <xdr:row>61</xdr:row>
      <xdr:rowOff>0</xdr:rowOff>
    </xdr:from>
    <xdr:to>
      <xdr:col>23</xdr:col>
      <xdr:colOff>151205</xdr:colOff>
      <xdr:row>70</xdr:row>
      <xdr:rowOff>66452</xdr:rowOff>
    </xdr:to>
    <xdr:pic>
      <xdr:nvPicPr>
        <xdr:cNvPr id="3" name="Picture 2">
          <a:extLst>
            <a:ext uri="{FF2B5EF4-FFF2-40B4-BE49-F238E27FC236}">
              <a16:creationId xmlns:a16="http://schemas.microsoft.com/office/drawing/2014/main" id="{30AF6FF8-A78A-4FA8-BACC-0E46B2A54282}"/>
            </a:ext>
          </a:extLst>
        </xdr:cNvPr>
        <xdr:cNvPicPr>
          <a:picLocks noChangeAspect="1"/>
        </xdr:cNvPicPr>
      </xdr:nvPicPr>
      <xdr:blipFill>
        <a:blip xmlns:r="http://schemas.openxmlformats.org/officeDocument/2006/relationships" r:embed="rId2"/>
        <a:stretch>
          <a:fillRect/>
        </a:stretch>
      </xdr:blipFill>
      <xdr:spPr>
        <a:xfrm>
          <a:off x="504825" y="4533900"/>
          <a:ext cx="9561905" cy="1780952"/>
        </a:xfrm>
        <a:prstGeom prst="rect">
          <a:avLst/>
        </a:prstGeom>
      </xdr:spPr>
    </xdr:pic>
    <xdr:clientData/>
  </xdr:twoCellAnchor>
  <xdr:twoCellAnchor editAs="oneCell">
    <xdr:from>
      <xdr:col>19</xdr:col>
      <xdr:colOff>266700</xdr:colOff>
      <xdr:row>3</xdr:row>
      <xdr:rowOff>142875</xdr:rowOff>
    </xdr:from>
    <xdr:to>
      <xdr:col>33</xdr:col>
      <xdr:colOff>544155</xdr:colOff>
      <xdr:row>74</xdr:row>
      <xdr:rowOff>86653</xdr:rowOff>
    </xdr:to>
    <xdr:pic>
      <xdr:nvPicPr>
        <xdr:cNvPr id="4" name="Picture 3">
          <a:extLst>
            <a:ext uri="{FF2B5EF4-FFF2-40B4-BE49-F238E27FC236}">
              <a16:creationId xmlns:a16="http://schemas.microsoft.com/office/drawing/2014/main" id="{E10711B8-8E9F-5327-9881-129F4AD15CFC}"/>
            </a:ext>
          </a:extLst>
        </xdr:cNvPr>
        <xdr:cNvPicPr>
          <a:picLocks noChangeAspect="1"/>
        </xdr:cNvPicPr>
      </xdr:nvPicPr>
      <xdr:blipFill>
        <a:blip xmlns:r="http://schemas.openxmlformats.org/officeDocument/2006/relationships" r:embed="rId3"/>
        <a:stretch>
          <a:fillRect/>
        </a:stretch>
      </xdr:blipFill>
      <xdr:spPr>
        <a:xfrm>
          <a:off x="7743825" y="447675"/>
          <a:ext cx="8811855" cy="664937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https://datamart.cccco.edu/Outcomes/Student_Transfer_Volume.aspx" TargetMode="External"/><Relationship Id="rId2" Type="http://schemas.openxmlformats.org/officeDocument/2006/relationships/hyperlink" Target="https://www.universityofcalifornia.edu/infocenter/california-community-college-enrollments-uc" TargetMode="External"/><Relationship Id="rId1" Type="http://schemas.openxmlformats.org/officeDocument/2006/relationships/hyperlink" Target="https://www2.calstate.edu/data-center/institutional-research-analyses/Pages/reports-and-analytics.aspx"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1DDE2-77E4-4D73-A345-241B13BBE519}">
  <dimension ref="A1:M30"/>
  <sheetViews>
    <sheetView tabSelected="1" topLeftCell="A3" zoomScale="104" zoomScaleNormal="104" workbookViewId="0">
      <selection activeCell="O19" sqref="O19"/>
    </sheetView>
  </sheetViews>
  <sheetFormatPr defaultRowHeight="15" x14ac:dyDescent="0.25"/>
  <cols>
    <col min="1" max="1" width="16.140625" customWidth="1"/>
    <col min="2" max="2" width="34.140625" style="1" customWidth="1"/>
    <col min="3" max="9" width="16.28515625" customWidth="1"/>
    <col min="10" max="10" width="16.28515625" style="39" customWidth="1"/>
    <col min="11" max="11" width="14.5703125" customWidth="1"/>
    <col min="12" max="12" width="16.42578125" customWidth="1"/>
    <col min="13" max="13" width="13" customWidth="1"/>
    <col min="14" max="14" width="12.42578125" customWidth="1"/>
  </cols>
  <sheetData>
    <row r="1" spans="1:13" ht="26.45" customHeight="1" thickBot="1" x14ac:dyDescent="0.4">
      <c r="A1" s="177" t="s">
        <v>28</v>
      </c>
      <c r="B1" s="177"/>
      <c r="C1" s="177"/>
      <c r="D1" s="177"/>
      <c r="E1" s="177"/>
      <c r="F1" s="177"/>
      <c r="G1" s="177"/>
      <c r="H1" s="177"/>
      <c r="I1" s="177"/>
      <c r="J1" s="177"/>
    </row>
    <row r="2" spans="1:13" ht="50.25" thickBot="1" x14ac:dyDescent="0.3">
      <c r="A2" s="181"/>
      <c r="B2" s="182"/>
      <c r="C2" s="6" t="s">
        <v>0</v>
      </c>
      <c r="D2" s="6" t="s">
        <v>1</v>
      </c>
      <c r="E2" s="6" t="s">
        <v>2</v>
      </c>
      <c r="F2" s="6" t="s">
        <v>12</v>
      </c>
      <c r="G2" s="6" t="s">
        <v>17</v>
      </c>
      <c r="H2" s="6" t="s">
        <v>18</v>
      </c>
      <c r="I2" s="61" t="s">
        <v>119</v>
      </c>
      <c r="J2" s="45" t="s">
        <v>120</v>
      </c>
      <c r="K2" s="62" t="s">
        <v>122</v>
      </c>
      <c r="L2" s="36" t="s">
        <v>121</v>
      </c>
    </row>
    <row r="3" spans="1:13" ht="22.5" customHeight="1" x14ac:dyDescent="0.25">
      <c r="A3" s="178" t="s">
        <v>4</v>
      </c>
      <c r="B3" s="2" t="s">
        <v>14</v>
      </c>
      <c r="C3" s="7">
        <v>0.66</v>
      </c>
      <c r="D3" s="7">
        <v>0.66</v>
      </c>
      <c r="E3" s="7">
        <v>0.68500000000000005</v>
      </c>
      <c r="F3" s="7">
        <v>0.68500000000000005</v>
      </c>
      <c r="G3" s="7">
        <v>0.66</v>
      </c>
      <c r="H3" s="7">
        <v>0.66</v>
      </c>
      <c r="I3" s="7">
        <v>0.66</v>
      </c>
      <c r="J3" s="29"/>
      <c r="K3" s="63">
        <v>0.66</v>
      </c>
      <c r="L3" s="40">
        <v>0.66</v>
      </c>
    </row>
    <row r="4" spans="1:13" ht="22.5" customHeight="1" x14ac:dyDescent="0.25">
      <c r="A4" s="179"/>
      <c r="B4" s="3" t="s">
        <v>11</v>
      </c>
      <c r="C4" s="8">
        <v>0.7</v>
      </c>
      <c r="D4" s="8">
        <v>0.7</v>
      </c>
      <c r="E4" s="8">
        <v>0.7</v>
      </c>
      <c r="F4" s="8">
        <v>0.7</v>
      </c>
      <c r="G4" s="9">
        <v>0.79</v>
      </c>
      <c r="H4" s="9">
        <v>0.79</v>
      </c>
      <c r="I4" s="9">
        <v>0.72</v>
      </c>
      <c r="J4" s="30"/>
      <c r="K4" s="64">
        <v>0.72</v>
      </c>
      <c r="L4" s="41">
        <v>0.72</v>
      </c>
    </row>
    <row r="5" spans="1:13" ht="22.5" customHeight="1" thickBot="1" x14ac:dyDescent="0.3">
      <c r="A5" s="180"/>
      <c r="B5" s="4" t="s">
        <v>3</v>
      </c>
      <c r="C5" s="10">
        <v>0.71782043118348005</v>
      </c>
      <c r="D5" s="10">
        <v>0.70155523775473705</v>
      </c>
      <c r="E5" s="10">
        <v>0.711959360015192</v>
      </c>
      <c r="F5" s="10">
        <v>0.685844798520854</v>
      </c>
      <c r="G5" s="10">
        <v>0.68941504178272905</v>
      </c>
      <c r="H5" s="10">
        <v>0.69889995540359695</v>
      </c>
      <c r="I5" s="10">
        <v>0.72115448120995895</v>
      </c>
      <c r="J5" s="31">
        <f>AVERAGE(C5:I5)</f>
        <v>0.7038070436957925</v>
      </c>
      <c r="K5" s="65"/>
      <c r="L5" s="42"/>
    </row>
    <row r="6" spans="1:13" ht="22.5" customHeight="1" x14ac:dyDescent="0.25">
      <c r="A6" s="183" t="s">
        <v>250</v>
      </c>
      <c r="B6" s="2" t="s">
        <v>14</v>
      </c>
      <c r="C6" s="11">
        <v>30</v>
      </c>
      <c r="D6" s="11">
        <v>30</v>
      </c>
      <c r="E6" s="12">
        <v>31</v>
      </c>
      <c r="F6" s="12">
        <v>31</v>
      </c>
      <c r="G6" s="12">
        <v>31</v>
      </c>
      <c r="H6" s="12">
        <v>31</v>
      </c>
      <c r="I6" s="12">
        <v>31</v>
      </c>
      <c r="J6" s="32"/>
      <c r="K6" s="66">
        <v>31</v>
      </c>
      <c r="L6" s="38">
        <v>50</v>
      </c>
    </row>
    <row r="7" spans="1:13" ht="22.5" customHeight="1" x14ac:dyDescent="0.25">
      <c r="A7" s="179"/>
      <c r="B7" s="3" t="s">
        <v>11</v>
      </c>
      <c r="C7" s="13">
        <v>33</v>
      </c>
      <c r="D7" s="13">
        <v>33</v>
      </c>
      <c r="E7" s="14">
        <v>35</v>
      </c>
      <c r="F7" s="14">
        <v>35</v>
      </c>
      <c r="G7" s="14">
        <v>35</v>
      </c>
      <c r="H7" s="14">
        <v>35</v>
      </c>
      <c r="I7" s="14">
        <v>50</v>
      </c>
      <c r="J7" s="33"/>
      <c r="K7" s="67">
        <v>50</v>
      </c>
      <c r="L7" s="37">
        <v>150</v>
      </c>
    </row>
    <row r="8" spans="1:13" ht="22.5" customHeight="1" thickBot="1" x14ac:dyDescent="0.3">
      <c r="A8" s="184"/>
      <c r="B8" s="5" t="s">
        <v>3</v>
      </c>
      <c r="C8" s="15">
        <v>31</v>
      </c>
      <c r="D8" s="15">
        <v>31</v>
      </c>
      <c r="E8" s="16">
        <v>35</v>
      </c>
      <c r="F8" s="16">
        <v>35</v>
      </c>
      <c r="G8" s="16">
        <v>33</v>
      </c>
      <c r="H8" s="16">
        <v>137</v>
      </c>
      <c r="I8" s="16">
        <v>169</v>
      </c>
      <c r="J8" s="34">
        <f>AVERAGE(C8:I8)</f>
        <v>67.285714285714292</v>
      </c>
      <c r="K8" s="65"/>
      <c r="L8" s="42"/>
      <c r="M8" s="146" t="s">
        <v>251</v>
      </c>
    </row>
    <row r="9" spans="1:13" ht="22.5" customHeight="1" x14ac:dyDescent="0.25">
      <c r="A9" s="178" t="s">
        <v>5</v>
      </c>
      <c r="B9" s="2" t="s">
        <v>14</v>
      </c>
      <c r="C9" s="17">
        <v>323</v>
      </c>
      <c r="D9" s="17">
        <v>323</v>
      </c>
      <c r="E9" s="18">
        <v>340</v>
      </c>
      <c r="F9" s="18">
        <v>340</v>
      </c>
      <c r="G9" s="18">
        <v>340</v>
      </c>
      <c r="H9" s="18">
        <v>340</v>
      </c>
      <c r="I9" s="18">
        <v>380</v>
      </c>
      <c r="J9" s="35"/>
      <c r="K9" s="66">
        <v>380</v>
      </c>
      <c r="L9" s="38">
        <v>380</v>
      </c>
    </row>
    <row r="10" spans="1:13" ht="22.5" customHeight="1" x14ac:dyDescent="0.25">
      <c r="A10" s="179"/>
      <c r="B10" s="3" t="s">
        <v>11</v>
      </c>
      <c r="C10" s="13">
        <v>357</v>
      </c>
      <c r="D10" s="13">
        <v>357</v>
      </c>
      <c r="E10" s="14">
        <v>453</v>
      </c>
      <c r="F10" s="14">
        <v>453</v>
      </c>
      <c r="G10" s="14">
        <v>453</v>
      </c>
      <c r="H10" s="14">
        <v>453</v>
      </c>
      <c r="I10" s="14">
        <v>519</v>
      </c>
      <c r="J10" s="33"/>
      <c r="K10" s="67">
        <v>519</v>
      </c>
      <c r="L10" s="37">
        <v>519</v>
      </c>
    </row>
    <row r="11" spans="1:13" ht="22.5" customHeight="1" thickBot="1" x14ac:dyDescent="0.3">
      <c r="A11" s="180"/>
      <c r="B11" s="4" t="s">
        <v>3</v>
      </c>
      <c r="C11" s="19">
        <v>470</v>
      </c>
      <c r="D11" s="19">
        <v>521</v>
      </c>
      <c r="E11" s="19">
        <v>553</v>
      </c>
      <c r="F11" s="19">
        <v>474</v>
      </c>
      <c r="G11" s="19">
        <v>556</v>
      </c>
      <c r="H11" s="19">
        <v>539</v>
      </c>
      <c r="I11" s="19">
        <v>511</v>
      </c>
      <c r="J11" s="34">
        <f>AVERAGE(C11:I11)</f>
        <v>517.71428571428567</v>
      </c>
      <c r="K11" s="65"/>
      <c r="L11" s="42"/>
    </row>
    <row r="12" spans="1:13" ht="22.5" customHeight="1" x14ac:dyDescent="0.25">
      <c r="A12" s="183" t="s">
        <v>6</v>
      </c>
      <c r="B12" s="2" t="s">
        <v>14</v>
      </c>
      <c r="C12" s="20">
        <v>157</v>
      </c>
      <c r="D12" s="20">
        <v>157</v>
      </c>
      <c r="E12" s="20">
        <v>218</v>
      </c>
      <c r="F12" s="20">
        <v>218</v>
      </c>
      <c r="G12" s="20">
        <v>218</v>
      </c>
      <c r="H12" s="20">
        <v>170</v>
      </c>
      <c r="I12" s="66">
        <v>170</v>
      </c>
      <c r="J12" s="32"/>
      <c r="K12" s="66">
        <v>170</v>
      </c>
      <c r="L12" s="38">
        <v>170</v>
      </c>
    </row>
    <row r="13" spans="1:13" ht="22.5" customHeight="1" x14ac:dyDescent="0.25">
      <c r="A13" s="179"/>
      <c r="B13" s="3" t="s">
        <v>11</v>
      </c>
      <c r="C13" s="13">
        <v>185</v>
      </c>
      <c r="D13" s="13">
        <v>185</v>
      </c>
      <c r="E13" s="13">
        <v>231</v>
      </c>
      <c r="F13" s="13">
        <v>231</v>
      </c>
      <c r="G13" s="13">
        <v>231</v>
      </c>
      <c r="H13" s="13">
        <v>231</v>
      </c>
      <c r="I13" s="67">
        <v>242</v>
      </c>
      <c r="J13" s="33"/>
      <c r="K13" s="67">
        <v>242</v>
      </c>
      <c r="L13" s="37">
        <v>242</v>
      </c>
    </row>
    <row r="14" spans="1:13" ht="22.5" customHeight="1" thickBot="1" x14ac:dyDescent="0.3">
      <c r="A14" s="180"/>
      <c r="B14" s="4" t="s">
        <v>230</v>
      </c>
      <c r="C14" s="19">
        <v>208</v>
      </c>
      <c r="D14" s="19">
        <v>210</v>
      </c>
      <c r="E14" s="19">
        <v>234</v>
      </c>
      <c r="F14" s="19">
        <v>248</v>
      </c>
      <c r="G14" s="19">
        <v>185</v>
      </c>
      <c r="H14" s="19">
        <v>244</v>
      </c>
      <c r="I14" s="19">
        <v>203</v>
      </c>
      <c r="J14" s="34">
        <f>AVERAGE(C14:H14)</f>
        <v>221.5</v>
      </c>
      <c r="K14" s="65"/>
      <c r="L14" s="42"/>
      <c r="M14" s="134" t="s">
        <v>231</v>
      </c>
    </row>
    <row r="15" spans="1:13" ht="22.5" customHeight="1" x14ac:dyDescent="0.25">
      <c r="A15" s="178" t="s">
        <v>15</v>
      </c>
      <c r="B15" s="2" t="s">
        <v>14</v>
      </c>
      <c r="C15" s="160">
        <v>0.69</v>
      </c>
      <c r="D15" s="160">
        <v>0.69</v>
      </c>
      <c r="E15" s="160">
        <v>0.69</v>
      </c>
      <c r="F15" s="160">
        <v>0.69</v>
      </c>
      <c r="G15" s="161">
        <v>0.85</v>
      </c>
      <c r="H15" s="161">
        <v>0.85</v>
      </c>
      <c r="I15" s="161">
        <v>0.85</v>
      </c>
      <c r="J15" s="165" t="s">
        <v>9</v>
      </c>
      <c r="K15" s="163">
        <v>0.85</v>
      </c>
      <c r="L15" s="162">
        <v>0.85</v>
      </c>
      <c r="M15" s="135" t="s">
        <v>228</v>
      </c>
    </row>
    <row r="16" spans="1:13" ht="22.5" customHeight="1" x14ac:dyDescent="0.25">
      <c r="A16" s="179"/>
      <c r="B16" s="3" t="s">
        <v>11</v>
      </c>
      <c r="C16" s="9">
        <v>1</v>
      </c>
      <c r="D16" s="9">
        <v>1</v>
      </c>
      <c r="E16" s="9">
        <v>1</v>
      </c>
      <c r="F16" s="9">
        <v>1</v>
      </c>
      <c r="G16" s="9">
        <v>1</v>
      </c>
      <c r="H16" s="9">
        <v>1</v>
      </c>
      <c r="I16" s="9">
        <v>1</v>
      </c>
      <c r="J16" s="166" t="s">
        <v>9</v>
      </c>
      <c r="K16" s="168">
        <v>1</v>
      </c>
      <c r="L16" s="169">
        <v>1</v>
      </c>
      <c r="M16" s="135" t="s">
        <v>228</v>
      </c>
    </row>
    <row r="17" spans="1:13" ht="22.5" customHeight="1" thickBot="1" x14ac:dyDescent="0.3">
      <c r="A17" s="180"/>
      <c r="B17" s="4" t="s">
        <v>3</v>
      </c>
      <c r="C17" s="158">
        <v>1</v>
      </c>
      <c r="D17" s="158">
        <v>1</v>
      </c>
      <c r="E17" s="158">
        <v>0.8</v>
      </c>
      <c r="F17" s="158">
        <v>1</v>
      </c>
      <c r="G17" s="158">
        <v>0.95</v>
      </c>
      <c r="H17" s="158">
        <v>1</v>
      </c>
      <c r="I17" s="158">
        <v>1</v>
      </c>
      <c r="J17" s="167" t="s">
        <v>9</v>
      </c>
      <c r="K17" s="164"/>
      <c r="L17" s="159"/>
      <c r="M17" s="135" t="s">
        <v>228</v>
      </c>
    </row>
    <row r="18" spans="1:13" ht="33.75" customHeight="1" thickBot="1" x14ac:dyDescent="0.3">
      <c r="A18" s="21"/>
      <c r="B18" s="22"/>
      <c r="C18" s="23"/>
      <c r="D18" s="24"/>
      <c r="E18" s="24"/>
      <c r="F18" s="24"/>
      <c r="G18" s="24"/>
      <c r="H18" s="24"/>
      <c r="I18" s="185" t="s">
        <v>122</v>
      </c>
      <c r="J18" s="185"/>
      <c r="K18" s="170" t="s">
        <v>121</v>
      </c>
      <c r="L18" s="171"/>
    </row>
    <row r="19" spans="1:13" ht="45" customHeight="1" thickBot="1" x14ac:dyDescent="0.3">
      <c r="A19" s="175"/>
      <c r="B19" s="176"/>
      <c r="C19" s="113" t="s">
        <v>16</v>
      </c>
      <c r="D19" s="113" t="s">
        <v>31</v>
      </c>
      <c r="E19" s="6" t="s">
        <v>12</v>
      </c>
      <c r="F19" s="6" t="s">
        <v>13</v>
      </c>
      <c r="G19" s="68" t="s">
        <v>27</v>
      </c>
      <c r="H19" s="114" t="s">
        <v>119</v>
      </c>
      <c r="I19" s="155" t="s">
        <v>16</v>
      </c>
      <c r="J19" s="156" t="s">
        <v>30</v>
      </c>
      <c r="K19" s="122" t="s">
        <v>16</v>
      </c>
      <c r="L19" s="123" t="s">
        <v>30</v>
      </c>
    </row>
    <row r="20" spans="1:13" ht="22.5" customHeight="1" x14ac:dyDescent="0.25">
      <c r="A20" s="172" t="s">
        <v>249</v>
      </c>
      <c r="B20" s="117" t="s">
        <v>23</v>
      </c>
      <c r="C20" s="25">
        <v>0.73</v>
      </c>
      <c r="D20" s="25" t="s">
        <v>19</v>
      </c>
      <c r="E20" s="118">
        <v>0.55000000000000004</v>
      </c>
      <c r="F20" s="118">
        <v>0.82399999999999995</v>
      </c>
      <c r="G20" s="118">
        <v>0.8</v>
      </c>
      <c r="H20" s="148">
        <v>0.61539999999999995</v>
      </c>
      <c r="I20" s="43">
        <v>0.73</v>
      </c>
      <c r="J20" s="147" t="s">
        <v>19</v>
      </c>
      <c r="K20" s="152">
        <v>0.73499999999999999</v>
      </c>
      <c r="L20" s="147">
        <v>0.75</v>
      </c>
    </row>
    <row r="21" spans="1:13" ht="22.5" customHeight="1" x14ac:dyDescent="0.25">
      <c r="A21" s="173"/>
      <c r="B21" s="115" t="s">
        <v>29</v>
      </c>
      <c r="C21" s="26">
        <v>0.73</v>
      </c>
      <c r="D21" s="26" t="s">
        <v>20</v>
      </c>
      <c r="E21" s="116">
        <v>0.77800000000000002</v>
      </c>
      <c r="F21" s="116">
        <v>0.90300000000000002</v>
      </c>
      <c r="G21" s="116">
        <v>0.76300000000000001</v>
      </c>
      <c r="H21" s="149">
        <v>89.66</v>
      </c>
      <c r="I21" s="44">
        <v>0.73</v>
      </c>
      <c r="J21" s="27" t="s">
        <v>20</v>
      </c>
      <c r="K21" s="153">
        <v>0.73499999999999999</v>
      </c>
      <c r="L21" s="27" t="s">
        <v>20</v>
      </c>
    </row>
    <row r="22" spans="1:13" ht="22.5" customHeight="1" x14ac:dyDescent="0.25">
      <c r="A22" s="173"/>
      <c r="B22" s="115" t="s">
        <v>7</v>
      </c>
      <c r="C22" s="26">
        <v>0.73</v>
      </c>
      <c r="D22" s="26" t="s">
        <v>21</v>
      </c>
      <c r="E22" s="116">
        <v>0.94699999999999995</v>
      </c>
      <c r="F22" s="116">
        <v>0.88200000000000001</v>
      </c>
      <c r="G22" s="116">
        <v>0.95</v>
      </c>
      <c r="H22" s="149">
        <v>100</v>
      </c>
      <c r="I22" s="44">
        <v>0.73</v>
      </c>
      <c r="J22" s="27" t="s">
        <v>21</v>
      </c>
      <c r="K22" s="153">
        <v>0.73499999999999999</v>
      </c>
      <c r="L22" s="27" t="s">
        <v>21</v>
      </c>
    </row>
    <row r="23" spans="1:13" ht="22.5" customHeight="1" x14ac:dyDescent="0.25">
      <c r="A23" s="173"/>
      <c r="B23" s="115" t="s">
        <v>8</v>
      </c>
      <c r="C23" s="26">
        <v>0.73</v>
      </c>
      <c r="D23" s="26" t="s">
        <v>22</v>
      </c>
      <c r="E23" s="116">
        <v>0.84799999999999998</v>
      </c>
      <c r="F23" s="116">
        <v>0.78800000000000003</v>
      </c>
      <c r="G23" s="116">
        <v>0.66700000000000004</v>
      </c>
      <c r="H23" s="150">
        <v>72</v>
      </c>
      <c r="I23" s="44">
        <v>0.73</v>
      </c>
      <c r="J23" s="27" t="s">
        <v>22</v>
      </c>
      <c r="K23" s="153">
        <v>0.73499999999999999</v>
      </c>
      <c r="L23" s="27">
        <v>0.85</v>
      </c>
    </row>
    <row r="24" spans="1:13" ht="22.5" customHeight="1" x14ac:dyDescent="0.25">
      <c r="A24" s="173"/>
      <c r="B24" s="115" t="s">
        <v>24</v>
      </c>
      <c r="C24" s="26">
        <v>0.73</v>
      </c>
      <c r="D24" s="26" t="s">
        <v>22</v>
      </c>
      <c r="E24" s="116">
        <v>0.71399999999999997</v>
      </c>
      <c r="F24" s="116">
        <v>1</v>
      </c>
      <c r="G24" s="116">
        <v>0.95</v>
      </c>
      <c r="H24" s="149">
        <v>75</v>
      </c>
      <c r="I24" s="44">
        <v>0.73</v>
      </c>
      <c r="J24" s="27" t="s">
        <v>22</v>
      </c>
      <c r="K24" s="153">
        <v>0.73499999999999999</v>
      </c>
      <c r="L24" s="27" t="s">
        <v>22</v>
      </c>
    </row>
    <row r="25" spans="1:13" ht="16.5" thickBot="1" x14ac:dyDescent="0.3">
      <c r="A25" s="174"/>
      <c r="B25" s="119" t="s">
        <v>226</v>
      </c>
      <c r="C25" s="120"/>
      <c r="D25" s="120"/>
      <c r="E25" s="121"/>
      <c r="F25" s="121"/>
      <c r="G25" s="121"/>
      <c r="H25" s="151">
        <v>77.78</v>
      </c>
      <c r="I25" s="157"/>
      <c r="J25" s="84"/>
      <c r="K25" s="154">
        <v>0.73499999999999999</v>
      </c>
      <c r="L25" s="28" t="s">
        <v>22</v>
      </c>
    </row>
    <row r="26" spans="1:13" ht="15.75" x14ac:dyDescent="0.25">
      <c r="A26" s="109"/>
      <c r="B26" s="110"/>
      <c r="C26" s="111"/>
      <c r="D26" s="111"/>
      <c r="E26" s="112"/>
      <c r="F26" s="112"/>
      <c r="G26" s="112"/>
      <c r="H26" s="21"/>
    </row>
    <row r="27" spans="1:13" ht="17.25" x14ac:dyDescent="0.25">
      <c r="A27" s="133">
        <v>1</v>
      </c>
      <c r="B27" t="s">
        <v>26</v>
      </c>
    </row>
    <row r="28" spans="1:13" ht="17.25" x14ac:dyDescent="0.25">
      <c r="A28" s="133">
        <v>2</v>
      </c>
      <c r="B28" t="s">
        <v>25</v>
      </c>
    </row>
    <row r="29" spans="1:13" ht="17.25" x14ac:dyDescent="0.25">
      <c r="A29" s="133">
        <v>3</v>
      </c>
      <c r="B29" t="s">
        <v>10</v>
      </c>
    </row>
    <row r="30" spans="1:13" ht="17.25" x14ac:dyDescent="0.25">
      <c r="A30" s="133">
        <v>4</v>
      </c>
      <c r="B30" t="s">
        <v>227</v>
      </c>
    </row>
  </sheetData>
  <mergeCells count="11">
    <mergeCell ref="K18:L18"/>
    <mergeCell ref="A20:A25"/>
    <mergeCell ref="A19:B19"/>
    <mergeCell ref="A1:J1"/>
    <mergeCell ref="A15:A17"/>
    <mergeCell ref="A2:B2"/>
    <mergeCell ref="A3:A5"/>
    <mergeCell ref="A6:A8"/>
    <mergeCell ref="A9:A11"/>
    <mergeCell ref="A12:A14"/>
    <mergeCell ref="I18:J18"/>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16E9F-D60D-4530-A792-358630914B68}">
  <dimension ref="B1:AT70"/>
  <sheetViews>
    <sheetView topLeftCell="D16" workbookViewId="0">
      <selection activeCell="J36" sqref="J36"/>
    </sheetView>
  </sheetViews>
  <sheetFormatPr defaultRowHeight="15" x14ac:dyDescent="0.25"/>
  <sheetData>
    <row r="1" spans="2:46" x14ac:dyDescent="0.25">
      <c r="P1" t="s">
        <v>32</v>
      </c>
      <c r="AT1" t="s">
        <v>33</v>
      </c>
    </row>
    <row r="2" spans="2:46" x14ac:dyDescent="0.25">
      <c r="B2">
        <v>1464</v>
      </c>
      <c r="C2" t="s">
        <v>34</v>
      </c>
      <c r="D2" t="s">
        <v>35</v>
      </c>
      <c r="E2" t="s">
        <v>36</v>
      </c>
      <c r="G2">
        <v>2263</v>
      </c>
      <c r="H2">
        <v>1578</v>
      </c>
      <c r="I2">
        <v>1415</v>
      </c>
      <c r="J2">
        <v>0.69730446310207606</v>
      </c>
      <c r="K2">
        <v>201430</v>
      </c>
      <c r="P2" t="s">
        <v>37</v>
      </c>
      <c r="AT2" t="s">
        <v>38</v>
      </c>
    </row>
    <row r="3" spans="2:46" x14ac:dyDescent="0.25">
      <c r="B3">
        <v>1116</v>
      </c>
      <c r="C3" t="s">
        <v>39</v>
      </c>
      <c r="D3" t="s">
        <v>35</v>
      </c>
      <c r="E3" t="s">
        <v>40</v>
      </c>
      <c r="G3">
        <v>9436</v>
      </c>
      <c r="H3">
        <v>6296</v>
      </c>
      <c r="I3">
        <v>1415</v>
      </c>
      <c r="J3">
        <v>0.66723187791437</v>
      </c>
      <c r="K3">
        <v>201450</v>
      </c>
      <c r="P3" t="s">
        <v>38</v>
      </c>
      <c r="AT3" t="s">
        <v>41</v>
      </c>
    </row>
    <row r="4" spans="2:46" x14ac:dyDescent="0.25">
      <c r="B4">
        <v>1096</v>
      </c>
      <c r="C4" t="s">
        <v>42</v>
      </c>
      <c r="D4" t="s">
        <v>35</v>
      </c>
      <c r="E4" t="s">
        <v>43</v>
      </c>
      <c r="G4">
        <v>8388</v>
      </c>
      <c r="H4">
        <v>5734</v>
      </c>
      <c r="I4">
        <v>1415</v>
      </c>
      <c r="J4">
        <v>0.68359561278016201</v>
      </c>
      <c r="K4">
        <v>201520</v>
      </c>
      <c r="L4">
        <f>SUM(G2:G4)</f>
        <v>20087</v>
      </c>
      <c r="M4">
        <f>SUM(H2:H4)</f>
        <v>13608</v>
      </c>
      <c r="N4" s="46">
        <f>M4/L4</f>
        <v>0.67745307910588937</v>
      </c>
      <c r="P4" t="s">
        <v>44</v>
      </c>
      <c r="AT4" t="s">
        <v>45</v>
      </c>
    </row>
    <row r="5" spans="2:46" x14ac:dyDescent="0.25">
      <c r="B5">
        <v>532</v>
      </c>
      <c r="C5" t="s">
        <v>39</v>
      </c>
      <c r="D5" t="s">
        <v>35</v>
      </c>
      <c r="E5" t="s">
        <v>46</v>
      </c>
      <c r="G5">
        <v>2697</v>
      </c>
      <c r="H5">
        <v>1944</v>
      </c>
      <c r="I5">
        <v>1516</v>
      </c>
      <c r="J5">
        <v>0.72080088987764102</v>
      </c>
      <c r="K5">
        <v>201530</v>
      </c>
      <c r="N5" s="46"/>
      <c r="P5" t="s">
        <v>47</v>
      </c>
      <c r="AT5" t="s">
        <v>48</v>
      </c>
    </row>
    <row r="6" spans="2:46" x14ac:dyDescent="0.25">
      <c r="B6">
        <v>13</v>
      </c>
      <c r="C6" t="s">
        <v>39</v>
      </c>
      <c r="D6" t="s">
        <v>35</v>
      </c>
      <c r="E6" t="s">
        <v>49</v>
      </c>
      <c r="G6">
        <v>8927</v>
      </c>
      <c r="H6">
        <v>6106</v>
      </c>
      <c r="I6">
        <v>1516</v>
      </c>
      <c r="J6">
        <v>0.68399238265934803</v>
      </c>
      <c r="K6">
        <v>201550</v>
      </c>
      <c r="N6" s="46"/>
      <c r="P6" t="s">
        <v>50</v>
      </c>
      <c r="AT6" t="s">
        <v>51</v>
      </c>
    </row>
    <row r="7" spans="2:46" x14ac:dyDescent="0.25">
      <c r="B7">
        <v>698</v>
      </c>
      <c r="C7" t="s">
        <v>34</v>
      </c>
      <c r="D7" t="s">
        <v>35</v>
      </c>
      <c r="E7" t="s">
        <v>40</v>
      </c>
      <c r="G7">
        <v>8357</v>
      </c>
      <c r="H7">
        <v>5856</v>
      </c>
      <c r="I7">
        <v>1516</v>
      </c>
      <c r="J7">
        <v>0.70072992700729897</v>
      </c>
      <c r="K7">
        <v>201620</v>
      </c>
      <c r="L7">
        <f>SUM(G5:G7)</f>
        <v>19981</v>
      </c>
      <c r="M7">
        <f>SUM(H5:H7)</f>
        <v>13906</v>
      </c>
      <c r="N7" s="46">
        <f>M7/L7</f>
        <v>0.69596116310494971</v>
      </c>
      <c r="P7" t="s">
        <v>38</v>
      </c>
    </row>
    <row r="8" spans="2:46" x14ac:dyDescent="0.25">
      <c r="B8">
        <v>21184</v>
      </c>
      <c r="C8" t="s">
        <v>42</v>
      </c>
      <c r="D8" t="s">
        <v>35</v>
      </c>
      <c r="E8" t="s">
        <v>40</v>
      </c>
      <c r="G8">
        <v>2754</v>
      </c>
      <c r="H8">
        <v>1959</v>
      </c>
      <c r="I8">
        <v>1617</v>
      </c>
      <c r="J8">
        <v>0.71132897603485801</v>
      </c>
      <c r="K8">
        <v>201630</v>
      </c>
      <c r="N8" s="46"/>
      <c r="P8" t="s">
        <v>52</v>
      </c>
    </row>
    <row r="9" spans="2:46" x14ac:dyDescent="0.25">
      <c r="B9">
        <v>792</v>
      </c>
      <c r="C9" t="s">
        <v>39</v>
      </c>
      <c r="D9" t="s">
        <v>35</v>
      </c>
      <c r="E9" t="s">
        <v>53</v>
      </c>
      <c r="G9">
        <v>9355</v>
      </c>
      <c r="H9">
        <v>6556</v>
      </c>
      <c r="I9">
        <v>1617</v>
      </c>
      <c r="J9">
        <v>0.700801710315339</v>
      </c>
      <c r="K9">
        <v>201650</v>
      </c>
      <c r="N9" s="46"/>
      <c r="P9" t="s">
        <v>54</v>
      </c>
    </row>
    <row r="10" spans="2:46" x14ac:dyDescent="0.25">
      <c r="B10">
        <v>326</v>
      </c>
      <c r="C10" t="s">
        <v>42</v>
      </c>
      <c r="D10" t="s">
        <v>35</v>
      </c>
      <c r="E10" t="s">
        <v>49</v>
      </c>
      <c r="G10">
        <v>8691</v>
      </c>
      <c r="H10">
        <v>6200</v>
      </c>
      <c r="I10">
        <v>1617</v>
      </c>
      <c r="J10">
        <v>0.71338165918766505</v>
      </c>
      <c r="K10">
        <v>201720</v>
      </c>
      <c r="L10">
        <f>SUM(G8:G10)</f>
        <v>20800</v>
      </c>
      <c r="M10">
        <f>SUM(H8:H10)</f>
        <v>14715</v>
      </c>
      <c r="N10" s="46">
        <f>M10/L10</f>
        <v>0.70745192307692306</v>
      </c>
      <c r="P10" t="s">
        <v>55</v>
      </c>
    </row>
    <row r="11" spans="2:46" x14ac:dyDescent="0.25">
      <c r="B11">
        <v>4</v>
      </c>
      <c r="C11" t="s">
        <v>39</v>
      </c>
      <c r="D11" t="s">
        <v>35</v>
      </c>
      <c r="E11" t="s">
        <v>56</v>
      </c>
      <c r="G11">
        <v>2649</v>
      </c>
      <c r="H11">
        <v>2088</v>
      </c>
      <c r="I11">
        <v>1718</v>
      </c>
      <c r="J11">
        <v>0.78822197055492604</v>
      </c>
      <c r="K11">
        <v>201730</v>
      </c>
      <c r="N11" s="46"/>
      <c r="P11" t="s">
        <v>57</v>
      </c>
    </row>
    <row r="12" spans="2:46" x14ac:dyDescent="0.25">
      <c r="B12">
        <v>1</v>
      </c>
      <c r="C12" t="s">
        <v>34</v>
      </c>
      <c r="D12" t="s">
        <v>35</v>
      </c>
      <c r="G12">
        <v>10180</v>
      </c>
      <c r="H12">
        <v>7132</v>
      </c>
      <c r="I12">
        <v>1718</v>
      </c>
      <c r="J12">
        <v>0.70058939096267103</v>
      </c>
      <c r="K12">
        <v>201750</v>
      </c>
      <c r="N12" s="46"/>
      <c r="P12" t="s">
        <v>58</v>
      </c>
    </row>
    <row r="13" spans="2:46" x14ac:dyDescent="0.25">
      <c r="B13">
        <v>1956</v>
      </c>
      <c r="C13" t="s">
        <v>39</v>
      </c>
      <c r="D13" t="s">
        <v>35</v>
      </c>
      <c r="E13" t="s">
        <v>59</v>
      </c>
      <c r="G13">
        <v>9157</v>
      </c>
      <c r="H13">
        <v>6562</v>
      </c>
      <c r="I13">
        <v>1718</v>
      </c>
      <c r="J13">
        <v>0.71661024352953995</v>
      </c>
      <c r="K13">
        <v>201820</v>
      </c>
      <c r="L13">
        <f>SUM(G11:G13)</f>
        <v>21986</v>
      </c>
      <c r="M13">
        <f>SUM(H11:H13)</f>
        <v>15782</v>
      </c>
      <c r="N13" s="46">
        <f>M13/L13</f>
        <v>0.71782043118348038</v>
      </c>
      <c r="P13" t="s">
        <v>60</v>
      </c>
    </row>
    <row r="14" spans="2:46" x14ac:dyDescent="0.25">
      <c r="B14">
        <v>403</v>
      </c>
      <c r="C14" t="s">
        <v>34</v>
      </c>
      <c r="D14" t="s">
        <v>35</v>
      </c>
      <c r="E14" t="s">
        <v>53</v>
      </c>
      <c r="G14">
        <v>3002</v>
      </c>
      <c r="H14">
        <v>2290</v>
      </c>
      <c r="I14">
        <v>1819</v>
      </c>
      <c r="J14">
        <v>0.76282478347768101</v>
      </c>
      <c r="K14">
        <v>201830</v>
      </c>
      <c r="N14" s="46"/>
      <c r="P14" t="s">
        <v>61</v>
      </c>
    </row>
    <row r="15" spans="2:46" x14ac:dyDescent="0.25">
      <c r="B15">
        <v>39</v>
      </c>
      <c r="C15" t="s">
        <v>34</v>
      </c>
      <c r="D15" t="s">
        <v>35</v>
      </c>
      <c r="E15" t="s">
        <v>43</v>
      </c>
      <c r="G15">
        <v>10246</v>
      </c>
      <c r="H15">
        <v>6958</v>
      </c>
      <c r="I15">
        <v>1819</v>
      </c>
      <c r="J15">
        <v>0.67909428069490496</v>
      </c>
      <c r="K15">
        <v>201850</v>
      </c>
      <c r="N15" s="46"/>
      <c r="P15" t="s">
        <v>62</v>
      </c>
    </row>
    <row r="16" spans="2:46" x14ac:dyDescent="0.25">
      <c r="B16">
        <v>18</v>
      </c>
      <c r="C16" t="s">
        <v>42</v>
      </c>
      <c r="D16" t="s">
        <v>35</v>
      </c>
      <c r="E16" t="s">
        <v>63</v>
      </c>
      <c r="G16">
        <v>9128</v>
      </c>
      <c r="H16">
        <v>6450</v>
      </c>
      <c r="I16">
        <v>1819</v>
      </c>
      <c r="J16">
        <v>0.70661700262927196</v>
      </c>
      <c r="K16">
        <v>201920</v>
      </c>
      <c r="L16">
        <f>SUM(G14:G16)</f>
        <v>22376</v>
      </c>
      <c r="M16">
        <f>SUM(H14:H16)</f>
        <v>15698</v>
      </c>
      <c r="N16" s="46">
        <f>M16/L16</f>
        <v>0.70155523775473727</v>
      </c>
      <c r="P16" t="s">
        <v>64</v>
      </c>
    </row>
    <row r="17" spans="2:14" x14ac:dyDescent="0.25">
      <c r="B17">
        <v>13932</v>
      </c>
      <c r="C17" t="s">
        <v>42</v>
      </c>
      <c r="D17" t="s">
        <v>35</v>
      </c>
      <c r="E17" t="s">
        <v>53</v>
      </c>
      <c r="G17">
        <v>3165</v>
      </c>
      <c r="H17">
        <v>2264</v>
      </c>
      <c r="I17">
        <v>1920</v>
      </c>
      <c r="J17">
        <v>0.71532385466034698</v>
      </c>
      <c r="K17">
        <v>201930</v>
      </c>
      <c r="N17" s="46"/>
    </row>
    <row r="18" spans="2:14" x14ac:dyDescent="0.25">
      <c r="B18">
        <v>8924</v>
      </c>
      <c r="C18" t="s">
        <v>42</v>
      </c>
      <c r="D18" t="s">
        <v>35</v>
      </c>
      <c r="E18" t="s">
        <v>46</v>
      </c>
      <c r="G18">
        <v>10092</v>
      </c>
      <c r="H18">
        <v>6731</v>
      </c>
      <c r="I18">
        <v>1920</v>
      </c>
      <c r="J18">
        <v>0.66696393182718905</v>
      </c>
      <c r="K18">
        <v>201950</v>
      </c>
      <c r="N18" s="46"/>
    </row>
    <row r="19" spans="2:14" x14ac:dyDescent="0.25">
      <c r="B19">
        <v>63</v>
      </c>
      <c r="C19" t="s">
        <v>39</v>
      </c>
      <c r="D19" t="s">
        <v>35</v>
      </c>
      <c r="E19" t="s">
        <v>43</v>
      </c>
      <c r="G19">
        <v>7806</v>
      </c>
      <c r="H19">
        <v>6001</v>
      </c>
      <c r="I19">
        <v>1920</v>
      </c>
      <c r="J19">
        <v>0.76876761465539301</v>
      </c>
      <c r="K19">
        <v>202020</v>
      </c>
      <c r="L19">
        <f>SUM(G17:G19)</f>
        <v>21063</v>
      </c>
      <c r="M19">
        <f>SUM(H17:H19)</f>
        <v>14996</v>
      </c>
      <c r="N19" s="46">
        <f>M19/L19</f>
        <v>0.71195936001519255</v>
      </c>
    </row>
    <row r="20" spans="2:14" x14ac:dyDescent="0.25">
      <c r="B20">
        <v>3</v>
      </c>
      <c r="D20" t="s">
        <v>35</v>
      </c>
      <c r="E20" t="s">
        <v>40</v>
      </c>
      <c r="G20">
        <v>3033</v>
      </c>
      <c r="H20">
        <v>2365</v>
      </c>
      <c r="I20">
        <v>2021</v>
      </c>
      <c r="J20">
        <v>0.77975601714474096</v>
      </c>
      <c r="K20">
        <v>202030</v>
      </c>
      <c r="N20" s="46"/>
    </row>
    <row r="21" spans="2:14" x14ac:dyDescent="0.25">
      <c r="B21">
        <v>57</v>
      </c>
      <c r="C21" t="s">
        <v>42</v>
      </c>
      <c r="D21" t="s">
        <v>35</v>
      </c>
      <c r="E21" t="s">
        <v>56</v>
      </c>
      <c r="G21">
        <v>7928</v>
      </c>
      <c r="H21">
        <v>5394</v>
      </c>
      <c r="I21">
        <v>2021</v>
      </c>
      <c r="J21">
        <v>0.68037336024217898</v>
      </c>
      <c r="K21">
        <v>202050</v>
      </c>
      <c r="N21" s="46"/>
    </row>
    <row r="22" spans="2:14" x14ac:dyDescent="0.25">
      <c r="B22">
        <v>7073</v>
      </c>
      <c r="C22" t="s">
        <v>42</v>
      </c>
      <c r="D22" t="s">
        <v>35</v>
      </c>
      <c r="E22" t="s">
        <v>65</v>
      </c>
      <c r="G22">
        <v>7428</v>
      </c>
      <c r="H22">
        <v>4853</v>
      </c>
      <c r="I22">
        <v>2021</v>
      </c>
      <c r="J22">
        <v>0.65333871836294999</v>
      </c>
      <c r="K22">
        <v>202120</v>
      </c>
      <c r="L22">
        <f>SUM(G20:G22)</f>
        <v>18389</v>
      </c>
      <c r="M22">
        <f>SUM(H20:H22)</f>
        <v>12612</v>
      </c>
      <c r="N22" s="46">
        <f>M22/L22</f>
        <v>0.68584479852085489</v>
      </c>
    </row>
    <row r="23" spans="2:14" x14ac:dyDescent="0.25">
      <c r="B23">
        <v>404</v>
      </c>
      <c r="C23" t="s">
        <v>39</v>
      </c>
      <c r="D23" t="s">
        <v>35</v>
      </c>
      <c r="E23" t="s">
        <v>65</v>
      </c>
      <c r="G23">
        <v>2224</v>
      </c>
      <c r="H23">
        <v>1592</v>
      </c>
      <c r="I23">
        <v>2122</v>
      </c>
      <c r="J23">
        <v>0.71582733812949595</v>
      </c>
      <c r="K23">
        <v>202130</v>
      </c>
      <c r="N23" s="46"/>
    </row>
    <row r="24" spans="2:14" x14ac:dyDescent="0.25">
      <c r="B24">
        <v>11</v>
      </c>
      <c r="C24" t="s">
        <v>39</v>
      </c>
      <c r="D24" t="s">
        <v>35</v>
      </c>
      <c r="E24" t="s">
        <v>66</v>
      </c>
      <c r="G24">
        <v>6580</v>
      </c>
      <c r="H24">
        <v>4466</v>
      </c>
      <c r="I24">
        <v>2122</v>
      </c>
      <c r="J24">
        <v>0.67872340425531896</v>
      </c>
      <c r="K24">
        <v>202150</v>
      </c>
      <c r="N24" s="46"/>
    </row>
    <row r="25" spans="2:14" x14ac:dyDescent="0.25">
      <c r="B25">
        <v>38</v>
      </c>
      <c r="D25" t="s">
        <v>35</v>
      </c>
      <c r="E25" t="s">
        <v>59</v>
      </c>
      <c r="G25">
        <v>5556</v>
      </c>
      <c r="H25">
        <v>3842</v>
      </c>
      <c r="I25">
        <v>2122</v>
      </c>
      <c r="J25">
        <v>0.691504679625629</v>
      </c>
      <c r="K25">
        <v>202220</v>
      </c>
      <c r="L25">
        <f>SUM(G23:G25)</f>
        <v>14360</v>
      </c>
      <c r="M25">
        <f>SUM(H23:H25)</f>
        <v>9900</v>
      </c>
      <c r="N25" s="46">
        <f>M25/L25</f>
        <v>0.68941504178272983</v>
      </c>
    </row>
    <row r="26" spans="2:14" x14ac:dyDescent="0.25">
      <c r="B26">
        <v>7</v>
      </c>
      <c r="D26" t="s">
        <v>35</v>
      </c>
      <c r="E26" t="s">
        <v>36</v>
      </c>
    </row>
    <row r="27" spans="2:14" x14ac:dyDescent="0.25">
      <c r="B27">
        <v>1</v>
      </c>
      <c r="C27" t="s">
        <v>34</v>
      </c>
      <c r="D27" t="s">
        <v>35</v>
      </c>
      <c r="E27" t="s">
        <v>63</v>
      </c>
      <c r="G27">
        <v>20087</v>
      </c>
      <c r="H27">
        <v>13608</v>
      </c>
      <c r="I27">
        <v>1415</v>
      </c>
      <c r="J27" s="46">
        <v>0.67745307910588903</v>
      </c>
      <c r="L27" t="s">
        <v>32</v>
      </c>
    </row>
    <row r="28" spans="2:14" x14ac:dyDescent="0.25">
      <c r="B28">
        <v>6</v>
      </c>
      <c r="C28" t="s">
        <v>34</v>
      </c>
      <c r="D28" t="s">
        <v>35</v>
      </c>
      <c r="E28" t="s">
        <v>56</v>
      </c>
      <c r="G28">
        <v>19981</v>
      </c>
      <c r="H28">
        <v>13906</v>
      </c>
      <c r="I28">
        <v>1516</v>
      </c>
      <c r="J28" s="46">
        <v>0.69596116310494904</v>
      </c>
      <c r="L28" t="s">
        <v>67</v>
      </c>
    </row>
    <row r="29" spans="2:14" x14ac:dyDescent="0.25">
      <c r="B29">
        <v>1509</v>
      </c>
      <c r="C29" t="s">
        <v>39</v>
      </c>
      <c r="D29" t="s">
        <v>35</v>
      </c>
      <c r="E29" t="s">
        <v>36</v>
      </c>
      <c r="G29">
        <v>20800</v>
      </c>
      <c r="H29">
        <v>14715</v>
      </c>
      <c r="I29">
        <v>1617</v>
      </c>
      <c r="J29" s="46">
        <v>0.70745192307692295</v>
      </c>
      <c r="L29" t="s">
        <v>38</v>
      </c>
    </row>
    <row r="30" spans="2:14" x14ac:dyDescent="0.25">
      <c r="B30" s="47">
        <v>1</v>
      </c>
      <c r="C30" s="47" t="s">
        <v>34</v>
      </c>
      <c r="D30" s="47" t="s">
        <v>35</v>
      </c>
      <c r="E30" s="47" t="s">
        <v>68</v>
      </c>
      <c r="G30">
        <v>21986</v>
      </c>
      <c r="H30">
        <v>15782</v>
      </c>
      <c r="I30">
        <v>1718</v>
      </c>
      <c r="J30" s="46">
        <v>0.71782043118348005</v>
      </c>
      <c r="L30" t="s">
        <v>44</v>
      </c>
    </row>
    <row r="31" spans="2:14" x14ac:dyDescent="0.25">
      <c r="B31" s="47">
        <v>1</v>
      </c>
      <c r="C31" s="47" t="s">
        <v>42</v>
      </c>
      <c r="D31" s="47" t="s">
        <v>35</v>
      </c>
      <c r="E31" s="47"/>
      <c r="G31">
        <v>22376</v>
      </c>
      <c r="H31">
        <v>15698</v>
      </c>
      <c r="I31">
        <v>1819</v>
      </c>
      <c r="J31" s="46">
        <v>0.70155523775473705</v>
      </c>
      <c r="L31" t="s">
        <v>47</v>
      </c>
    </row>
    <row r="32" spans="2:14" x14ac:dyDescent="0.25">
      <c r="B32" s="47">
        <v>46460</v>
      </c>
      <c r="C32" s="47" t="s">
        <v>42</v>
      </c>
      <c r="D32" s="47" t="s">
        <v>35</v>
      </c>
      <c r="E32" s="47" t="s">
        <v>59</v>
      </c>
      <c r="G32">
        <v>21063</v>
      </c>
      <c r="H32">
        <v>14996</v>
      </c>
      <c r="I32">
        <v>1920</v>
      </c>
      <c r="J32" s="46">
        <v>0.711959360015192</v>
      </c>
      <c r="L32" t="s">
        <v>50</v>
      </c>
    </row>
    <row r="33" spans="2:12" x14ac:dyDescent="0.25">
      <c r="B33" s="47">
        <v>31881</v>
      </c>
      <c r="C33" s="47" t="s">
        <v>42</v>
      </c>
      <c r="D33" s="47" t="s">
        <v>35</v>
      </c>
      <c r="E33" s="47" t="s">
        <v>36</v>
      </c>
      <c r="G33">
        <v>18389</v>
      </c>
      <c r="H33">
        <v>12612</v>
      </c>
      <c r="I33">
        <v>2021</v>
      </c>
      <c r="J33" s="46">
        <v>0.685844798520854</v>
      </c>
      <c r="L33" t="s">
        <v>38</v>
      </c>
    </row>
    <row r="34" spans="2:12" x14ac:dyDescent="0.25">
      <c r="B34" s="47">
        <v>16</v>
      </c>
      <c r="C34" s="47" t="s">
        <v>34</v>
      </c>
      <c r="D34" s="47" t="s">
        <v>35</v>
      </c>
      <c r="E34" s="47" t="s">
        <v>49</v>
      </c>
      <c r="G34">
        <v>14360</v>
      </c>
      <c r="H34">
        <v>9900</v>
      </c>
      <c r="I34">
        <v>2122</v>
      </c>
      <c r="J34" s="46">
        <v>0.68941504178272905</v>
      </c>
      <c r="L34" t="s">
        <v>52</v>
      </c>
    </row>
    <row r="35" spans="2:12" x14ac:dyDescent="0.25">
      <c r="B35" s="47">
        <v>203</v>
      </c>
      <c r="C35" s="47" t="s">
        <v>34</v>
      </c>
      <c r="D35" s="47" t="s">
        <v>35</v>
      </c>
      <c r="E35" s="47" t="s">
        <v>46</v>
      </c>
      <c r="G35">
        <v>13454</v>
      </c>
      <c r="H35">
        <v>9403</v>
      </c>
      <c r="I35">
        <v>2223</v>
      </c>
      <c r="J35" s="46">
        <v>0.69889995540359695</v>
      </c>
      <c r="L35" t="s">
        <v>54</v>
      </c>
    </row>
    <row r="36" spans="2:12" x14ac:dyDescent="0.25">
      <c r="B36" s="47">
        <v>8</v>
      </c>
      <c r="C36" s="47" t="s">
        <v>42</v>
      </c>
      <c r="D36" s="47" t="s">
        <v>35</v>
      </c>
      <c r="E36" s="47" t="s">
        <v>69</v>
      </c>
      <c r="G36">
        <v>15141</v>
      </c>
      <c r="H36">
        <v>10919</v>
      </c>
      <c r="I36">
        <v>2324</v>
      </c>
      <c r="J36" s="46">
        <v>0.72115448120995895</v>
      </c>
      <c r="L36" t="s">
        <v>55</v>
      </c>
    </row>
    <row r="37" spans="2:12" x14ac:dyDescent="0.25">
      <c r="B37" s="47">
        <v>1</v>
      </c>
      <c r="C37" s="47" t="s">
        <v>39</v>
      </c>
      <c r="D37" s="47" t="s">
        <v>35</v>
      </c>
      <c r="E37" s="47" t="s">
        <v>69</v>
      </c>
      <c r="L37" t="s">
        <v>57</v>
      </c>
    </row>
    <row r="38" spans="2:12" x14ac:dyDescent="0.25">
      <c r="B38" s="47">
        <v>1</v>
      </c>
      <c r="C38" s="47" t="s">
        <v>34</v>
      </c>
      <c r="D38" s="47" t="s">
        <v>35</v>
      </c>
      <c r="E38" s="47" t="s">
        <v>70</v>
      </c>
      <c r="L38" t="s">
        <v>58</v>
      </c>
    </row>
    <row r="39" spans="2:12" x14ac:dyDescent="0.25">
      <c r="B39" s="47">
        <v>3680</v>
      </c>
      <c r="C39" s="47" t="s">
        <v>34</v>
      </c>
      <c r="D39" s="47" t="s">
        <v>35</v>
      </c>
      <c r="E39" s="47" t="s">
        <v>59</v>
      </c>
      <c r="L39" t="s">
        <v>60</v>
      </c>
    </row>
    <row r="40" spans="2:12" x14ac:dyDescent="0.25">
      <c r="B40" s="47">
        <v>225</v>
      </c>
      <c r="C40" s="47" t="s">
        <v>34</v>
      </c>
      <c r="D40" s="47" t="s">
        <v>35</v>
      </c>
      <c r="E40" s="47" t="s">
        <v>65</v>
      </c>
      <c r="L40" t="s">
        <v>61</v>
      </c>
    </row>
    <row r="41" spans="2:12" x14ac:dyDescent="0.25">
      <c r="B41" s="47">
        <v>537</v>
      </c>
      <c r="C41" s="47" t="s">
        <v>34</v>
      </c>
      <c r="D41" s="47" t="s">
        <v>35</v>
      </c>
      <c r="E41" s="47" t="s">
        <v>66</v>
      </c>
      <c r="L41" t="s">
        <v>71</v>
      </c>
    </row>
    <row r="42" spans="2:12" x14ac:dyDescent="0.25">
      <c r="B42" s="47">
        <v>2882</v>
      </c>
      <c r="C42" s="47" t="s">
        <v>42</v>
      </c>
      <c r="D42" s="47" t="s">
        <v>35</v>
      </c>
      <c r="E42" s="47" t="s">
        <v>66</v>
      </c>
      <c r="L42" t="s">
        <v>64</v>
      </c>
    </row>
    <row r="43" spans="2:12" x14ac:dyDescent="0.25">
      <c r="B43" s="47">
        <v>1</v>
      </c>
      <c r="C43" s="47"/>
      <c r="D43" s="47" t="s">
        <v>35</v>
      </c>
      <c r="E43" s="47" t="s">
        <v>46</v>
      </c>
    </row>
    <row r="44" spans="2:12" x14ac:dyDescent="0.25">
      <c r="B44" s="47">
        <v>1</v>
      </c>
      <c r="C44" s="47"/>
      <c r="D44" s="47" t="s">
        <v>35</v>
      </c>
      <c r="E44" s="47" t="s">
        <v>63</v>
      </c>
    </row>
    <row r="45" spans="2:12" x14ac:dyDescent="0.25">
      <c r="B45" s="47">
        <v>5</v>
      </c>
      <c r="C45" s="47" t="s">
        <v>42</v>
      </c>
      <c r="D45" s="47" t="s">
        <v>35</v>
      </c>
      <c r="E45" s="47" t="s">
        <v>68</v>
      </c>
    </row>
    <row r="46" spans="2:12" x14ac:dyDescent="0.25">
      <c r="B46" s="48">
        <v>110</v>
      </c>
      <c r="C46" s="48" t="s">
        <v>42</v>
      </c>
      <c r="D46" s="48" t="s">
        <v>63</v>
      </c>
      <c r="E46" s="48" t="s">
        <v>36</v>
      </c>
    </row>
    <row r="47" spans="2:12" x14ac:dyDescent="0.25">
      <c r="B47" s="48">
        <v>1</v>
      </c>
      <c r="C47" s="48"/>
      <c r="D47" s="48" t="s">
        <v>63</v>
      </c>
      <c r="E47" s="48" t="s">
        <v>43</v>
      </c>
      <c r="F47" t="s">
        <v>72</v>
      </c>
    </row>
    <row r="48" spans="2:12" x14ac:dyDescent="0.25">
      <c r="B48" s="48">
        <v>125</v>
      </c>
      <c r="C48" s="48" t="s">
        <v>42</v>
      </c>
      <c r="D48" s="48" t="s">
        <v>63</v>
      </c>
      <c r="E48" s="48" t="s">
        <v>40</v>
      </c>
      <c r="F48" t="s">
        <v>38</v>
      </c>
    </row>
    <row r="49" spans="2:6" x14ac:dyDescent="0.25">
      <c r="B49" s="48">
        <v>3</v>
      </c>
      <c r="C49" s="48" t="s">
        <v>39</v>
      </c>
      <c r="D49" s="48" t="s">
        <v>63</v>
      </c>
      <c r="E49" s="48" t="s">
        <v>49</v>
      </c>
      <c r="F49" t="s">
        <v>41</v>
      </c>
    </row>
    <row r="50" spans="2:6" x14ac:dyDescent="0.25">
      <c r="B50" s="48">
        <v>9</v>
      </c>
      <c r="C50" s="48" t="s">
        <v>34</v>
      </c>
      <c r="D50" s="48" t="s">
        <v>63</v>
      </c>
      <c r="E50" s="48" t="s">
        <v>59</v>
      </c>
      <c r="F50" t="s">
        <v>45</v>
      </c>
    </row>
    <row r="51" spans="2:6" x14ac:dyDescent="0.25">
      <c r="B51" s="48">
        <v>248</v>
      </c>
      <c r="C51" s="48" t="s">
        <v>42</v>
      </c>
      <c r="D51" s="48" t="s">
        <v>63</v>
      </c>
      <c r="E51" s="48" t="s">
        <v>59</v>
      </c>
      <c r="F51" t="s">
        <v>48</v>
      </c>
    </row>
    <row r="52" spans="2:6" x14ac:dyDescent="0.25">
      <c r="B52" s="48">
        <v>338</v>
      </c>
      <c r="C52" s="48" t="s">
        <v>42</v>
      </c>
      <c r="D52" s="48" t="s">
        <v>63</v>
      </c>
      <c r="E52" s="48" t="s">
        <v>43</v>
      </c>
      <c r="F52" t="s">
        <v>73</v>
      </c>
    </row>
    <row r="53" spans="2:6" x14ac:dyDescent="0.25">
      <c r="B53" s="48">
        <v>34</v>
      </c>
      <c r="C53" s="48" t="s">
        <v>34</v>
      </c>
      <c r="D53" s="48" t="s">
        <v>63</v>
      </c>
      <c r="E53" s="48" t="s">
        <v>43</v>
      </c>
      <c r="F53" t="s">
        <v>74</v>
      </c>
    </row>
    <row r="54" spans="2:6" x14ac:dyDescent="0.25">
      <c r="B54" s="48">
        <v>5</v>
      </c>
      <c r="C54" s="48" t="s">
        <v>34</v>
      </c>
      <c r="D54" s="48" t="s">
        <v>63</v>
      </c>
      <c r="E54" s="48" t="s">
        <v>40</v>
      </c>
      <c r="F54" t="s">
        <v>75</v>
      </c>
    </row>
    <row r="55" spans="2:6" x14ac:dyDescent="0.25">
      <c r="B55" s="48">
        <v>17</v>
      </c>
      <c r="C55" s="48" t="s">
        <v>42</v>
      </c>
      <c r="D55" s="48" t="s">
        <v>63</v>
      </c>
      <c r="E55" s="48" t="s">
        <v>65</v>
      </c>
      <c r="F55" t="s">
        <v>76</v>
      </c>
    </row>
    <row r="56" spans="2:6" x14ac:dyDescent="0.25">
      <c r="B56" s="48">
        <v>400</v>
      </c>
      <c r="C56" s="48" t="s">
        <v>77</v>
      </c>
      <c r="D56" s="48" t="s">
        <v>63</v>
      </c>
      <c r="E56" s="48" t="s">
        <v>49</v>
      </c>
      <c r="F56" t="s">
        <v>38</v>
      </c>
    </row>
    <row r="57" spans="2:6" x14ac:dyDescent="0.25">
      <c r="B57" s="48">
        <v>7</v>
      </c>
      <c r="C57" s="48" t="s">
        <v>77</v>
      </c>
      <c r="D57" s="48" t="s">
        <v>63</v>
      </c>
      <c r="E57" s="48" t="s">
        <v>53</v>
      </c>
      <c r="F57" t="s">
        <v>41</v>
      </c>
    </row>
    <row r="58" spans="2:6" x14ac:dyDescent="0.25">
      <c r="B58" s="48">
        <v>1</v>
      </c>
      <c r="C58" s="48" t="s">
        <v>77</v>
      </c>
      <c r="D58" s="48" t="s">
        <v>63</v>
      </c>
      <c r="E58" s="48"/>
      <c r="F58" t="s">
        <v>45</v>
      </c>
    </row>
    <row r="59" spans="2:6" x14ac:dyDescent="0.25">
      <c r="B59" s="48">
        <v>5732</v>
      </c>
      <c r="C59" s="48" t="s">
        <v>77</v>
      </c>
      <c r="D59" s="48" t="s">
        <v>63</v>
      </c>
      <c r="E59" s="48" t="s">
        <v>59</v>
      </c>
      <c r="F59" t="s">
        <v>48</v>
      </c>
    </row>
    <row r="60" spans="2:6" x14ac:dyDescent="0.25">
      <c r="B60" s="48">
        <v>6</v>
      </c>
      <c r="C60" s="48" t="s">
        <v>39</v>
      </c>
      <c r="D60" s="48" t="s">
        <v>63</v>
      </c>
      <c r="E60" s="48" t="s">
        <v>36</v>
      </c>
      <c r="F60" t="s">
        <v>78</v>
      </c>
    </row>
    <row r="61" spans="2:6" x14ac:dyDescent="0.25">
      <c r="B61" s="48">
        <v>70</v>
      </c>
      <c r="C61" s="48" t="s">
        <v>42</v>
      </c>
      <c r="D61" s="48" t="s">
        <v>63</v>
      </c>
      <c r="E61" s="48" t="s">
        <v>53</v>
      </c>
      <c r="F61" t="s">
        <v>79</v>
      </c>
    </row>
    <row r="62" spans="2:6" x14ac:dyDescent="0.25">
      <c r="B62" s="49">
        <v>5</v>
      </c>
      <c r="C62" s="49" t="s">
        <v>34</v>
      </c>
      <c r="D62" s="49" t="s">
        <v>63</v>
      </c>
      <c r="E62" s="49" t="s">
        <v>36</v>
      </c>
    </row>
    <row r="63" spans="2:6" x14ac:dyDescent="0.25">
      <c r="B63" s="49">
        <v>1</v>
      </c>
      <c r="C63" s="49" t="s">
        <v>34</v>
      </c>
      <c r="D63" s="49" t="s">
        <v>63</v>
      </c>
      <c r="E63" s="49"/>
    </row>
    <row r="64" spans="2:6" x14ac:dyDescent="0.25">
      <c r="B64" s="49">
        <v>3</v>
      </c>
      <c r="C64" s="49" t="s">
        <v>34</v>
      </c>
      <c r="D64" s="49" t="s">
        <v>63</v>
      </c>
      <c r="E64" s="49" t="s">
        <v>53</v>
      </c>
    </row>
    <row r="65" spans="2:5" x14ac:dyDescent="0.25">
      <c r="B65" s="49">
        <v>30</v>
      </c>
      <c r="C65" s="49" t="s">
        <v>42</v>
      </c>
      <c r="D65" s="49" t="s">
        <v>63</v>
      </c>
      <c r="E65" s="49" t="s">
        <v>49</v>
      </c>
    </row>
    <row r="66" spans="2:5" x14ac:dyDescent="0.25">
      <c r="B66" s="49">
        <v>6</v>
      </c>
      <c r="C66" s="49" t="s">
        <v>39</v>
      </c>
      <c r="D66" s="49" t="s">
        <v>63</v>
      </c>
      <c r="E66" s="49" t="s">
        <v>53</v>
      </c>
    </row>
    <row r="67" spans="2:5" x14ac:dyDescent="0.25">
      <c r="B67" s="49">
        <v>10</v>
      </c>
      <c r="C67" s="49" t="s">
        <v>39</v>
      </c>
      <c r="D67" s="49" t="s">
        <v>63</v>
      </c>
      <c r="E67" s="49" t="s">
        <v>59</v>
      </c>
    </row>
    <row r="68" spans="2:5" x14ac:dyDescent="0.25">
      <c r="B68" s="49">
        <v>90123</v>
      </c>
      <c r="C68" s="49" t="s">
        <v>77</v>
      </c>
      <c r="D68" s="49" t="s">
        <v>63</v>
      </c>
      <c r="E68" s="49" t="s">
        <v>43</v>
      </c>
    </row>
    <row r="69" spans="2:5" x14ac:dyDescent="0.25">
      <c r="B69" s="49">
        <v>16</v>
      </c>
      <c r="C69" s="49" t="s">
        <v>39</v>
      </c>
      <c r="D69" s="49" t="s">
        <v>63</v>
      </c>
      <c r="E69" s="49" t="s">
        <v>43</v>
      </c>
    </row>
    <row r="70" spans="2:5" x14ac:dyDescent="0.25">
      <c r="B70" s="49">
        <v>4</v>
      </c>
      <c r="C70" s="49" t="s">
        <v>39</v>
      </c>
      <c r="D70" s="49" t="s">
        <v>63</v>
      </c>
      <c r="E70" s="49" t="s">
        <v>40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072E-2F13-40A5-9585-3B187713A0E5}">
  <sheetPr codeName="Sheet1"/>
  <dimension ref="A1:O22"/>
  <sheetViews>
    <sheetView workbookViewId="0">
      <selection activeCell="F4" sqref="F4:J4"/>
    </sheetView>
  </sheetViews>
  <sheetFormatPr defaultRowHeight="15" x14ac:dyDescent="0.25"/>
  <cols>
    <col min="1" max="1" width="7.85546875" customWidth="1"/>
    <col min="2" max="2" width="42.28515625" customWidth="1"/>
  </cols>
  <sheetData>
    <row r="1" spans="1:15" x14ac:dyDescent="0.25">
      <c r="A1" s="186" t="s">
        <v>80</v>
      </c>
      <c r="B1" s="186"/>
      <c r="C1" s="186"/>
    </row>
    <row r="2" spans="1:15" ht="14.45" customHeight="1" x14ac:dyDescent="0.25">
      <c r="A2" s="186" t="s">
        <v>81</v>
      </c>
      <c r="B2" s="186"/>
      <c r="C2" s="186"/>
    </row>
    <row r="3" spans="1:15" x14ac:dyDescent="0.25">
      <c r="A3" s="186"/>
      <c r="B3" s="186"/>
      <c r="C3" s="186"/>
    </row>
    <row r="4" spans="1:15" ht="15.75" thickBot="1" x14ac:dyDescent="0.3">
      <c r="C4" s="71" t="s">
        <v>82</v>
      </c>
      <c r="D4" s="72" t="s">
        <v>83</v>
      </c>
      <c r="E4" s="72" t="s">
        <v>84</v>
      </c>
      <c r="F4" s="72" t="s">
        <v>85</v>
      </c>
      <c r="G4" s="72" t="s">
        <v>86</v>
      </c>
      <c r="H4" s="72" t="s">
        <v>87</v>
      </c>
      <c r="I4" s="72" t="s">
        <v>123</v>
      </c>
      <c r="J4" s="72" t="s">
        <v>124</v>
      </c>
    </row>
    <row r="5" spans="1:15" x14ac:dyDescent="0.25">
      <c r="A5" s="187" t="s">
        <v>88</v>
      </c>
      <c r="B5" s="188"/>
      <c r="C5" s="75">
        <v>646</v>
      </c>
      <c r="D5" s="76">
        <v>654</v>
      </c>
      <c r="E5" s="76">
        <v>596</v>
      </c>
      <c r="F5" s="76">
        <v>629</v>
      </c>
      <c r="G5" s="76">
        <v>536</v>
      </c>
      <c r="H5" s="76">
        <v>619</v>
      </c>
      <c r="I5" s="77">
        <v>695</v>
      </c>
      <c r="J5" s="78">
        <v>705</v>
      </c>
    </row>
    <row r="6" spans="1:15" x14ac:dyDescent="0.25">
      <c r="A6" s="50"/>
      <c r="B6" s="70" t="s">
        <v>89</v>
      </c>
      <c r="C6" s="79">
        <v>53</v>
      </c>
      <c r="D6" s="73">
        <v>60</v>
      </c>
      <c r="E6" s="73">
        <v>56</v>
      </c>
      <c r="F6" s="73">
        <v>92</v>
      </c>
      <c r="G6" s="73">
        <v>86</v>
      </c>
      <c r="H6" s="73">
        <v>83</v>
      </c>
      <c r="I6" s="74">
        <v>78</v>
      </c>
      <c r="J6" s="80">
        <v>59</v>
      </c>
    </row>
    <row r="7" spans="1:15" x14ac:dyDescent="0.25">
      <c r="A7" s="50"/>
      <c r="B7" s="70" t="s">
        <v>90</v>
      </c>
      <c r="C7" s="79">
        <v>53</v>
      </c>
      <c r="D7" s="73">
        <v>48</v>
      </c>
      <c r="E7" s="73">
        <v>74</v>
      </c>
      <c r="F7" s="73">
        <v>83</v>
      </c>
      <c r="G7" s="73">
        <v>83</v>
      </c>
      <c r="H7" s="73">
        <v>92</v>
      </c>
      <c r="I7" s="74">
        <v>97</v>
      </c>
      <c r="J7" s="80">
        <v>88</v>
      </c>
    </row>
    <row r="8" spans="1:15" x14ac:dyDescent="0.25">
      <c r="A8" s="50"/>
      <c r="B8" s="70" t="s">
        <v>91</v>
      </c>
      <c r="C8" s="79">
        <v>157</v>
      </c>
      <c r="D8" s="73">
        <v>142</v>
      </c>
      <c r="E8" s="73">
        <v>140</v>
      </c>
      <c r="F8" s="73">
        <v>130</v>
      </c>
      <c r="G8" s="73">
        <v>121</v>
      </c>
      <c r="H8" s="73">
        <v>142</v>
      </c>
      <c r="I8" s="74">
        <v>129</v>
      </c>
      <c r="J8" s="80">
        <v>122</v>
      </c>
    </row>
    <row r="9" spans="1:15" x14ac:dyDescent="0.25">
      <c r="A9" s="50"/>
      <c r="B9" s="70" t="s">
        <v>92</v>
      </c>
      <c r="C9" s="79">
        <v>208</v>
      </c>
      <c r="D9" s="73">
        <v>220</v>
      </c>
      <c r="E9" s="73">
        <v>251</v>
      </c>
      <c r="F9" s="73">
        <v>248</v>
      </c>
      <c r="G9" s="73">
        <v>184</v>
      </c>
      <c r="H9" s="73">
        <v>239</v>
      </c>
      <c r="I9" s="74">
        <v>235</v>
      </c>
      <c r="J9" s="80">
        <v>242</v>
      </c>
    </row>
    <row r="10" spans="1:15" x14ac:dyDescent="0.25">
      <c r="A10" s="50"/>
      <c r="B10" s="70" t="s">
        <v>93</v>
      </c>
      <c r="C10" s="79">
        <v>22</v>
      </c>
      <c r="D10" s="73">
        <v>3</v>
      </c>
      <c r="E10" s="73">
        <v>4</v>
      </c>
      <c r="F10" s="73">
        <v>2</v>
      </c>
      <c r="G10" s="73">
        <v>2</v>
      </c>
      <c r="H10" s="73">
        <v>11</v>
      </c>
      <c r="I10" s="74">
        <v>125</v>
      </c>
      <c r="J10" s="80">
        <v>158</v>
      </c>
    </row>
    <row r="11" spans="1:15" x14ac:dyDescent="0.25">
      <c r="A11" s="50"/>
      <c r="B11" s="70" t="s">
        <v>94</v>
      </c>
      <c r="C11" s="79">
        <v>39</v>
      </c>
      <c r="D11" s="73">
        <v>28</v>
      </c>
      <c r="E11" s="73">
        <v>27</v>
      </c>
      <c r="F11" s="73"/>
      <c r="G11" s="73"/>
      <c r="H11" s="73"/>
      <c r="I11" s="74"/>
      <c r="J11" s="80"/>
    </row>
    <row r="12" spans="1:15" x14ac:dyDescent="0.25">
      <c r="A12" s="50"/>
      <c r="B12" s="70" t="s">
        <v>95</v>
      </c>
      <c r="C12" s="79"/>
      <c r="D12" s="73"/>
      <c r="E12" s="73"/>
      <c r="F12" s="73">
        <v>33</v>
      </c>
      <c r="G12" s="73">
        <v>33</v>
      </c>
      <c r="H12" s="73">
        <v>22</v>
      </c>
      <c r="I12" s="74">
        <v>12</v>
      </c>
      <c r="J12" s="80">
        <v>11</v>
      </c>
    </row>
    <row r="13" spans="1:15" x14ac:dyDescent="0.25">
      <c r="A13" s="50"/>
      <c r="B13" s="70" t="s">
        <v>96</v>
      </c>
      <c r="C13" s="79">
        <v>13</v>
      </c>
      <c r="D13" s="73">
        <v>31</v>
      </c>
      <c r="E13" s="73">
        <v>41</v>
      </c>
      <c r="F13" s="73"/>
      <c r="G13" s="73"/>
      <c r="H13" s="73"/>
      <c r="I13" s="74"/>
      <c r="J13" s="80"/>
    </row>
    <row r="14" spans="1:15" x14ac:dyDescent="0.25">
      <c r="A14" s="50"/>
      <c r="B14" s="70" t="s">
        <v>97</v>
      </c>
      <c r="C14" s="79"/>
      <c r="D14" s="73"/>
      <c r="E14" s="73"/>
      <c r="F14" s="73">
        <v>36</v>
      </c>
      <c r="G14" s="73">
        <v>24</v>
      </c>
      <c r="H14" s="73">
        <v>28</v>
      </c>
      <c r="I14" s="74">
        <v>14</v>
      </c>
      <c r="J14" s="80">
        <v>22</v>
      </c>
    </row>
    <row r="15" spans="1:15" ht="14.45" customHeight="1" x14ac:dyDescent="0.25">
      <c r="A15" s="50"/>
      <c r="B15" s="70" t="s">
        <v>98</v>
      </c>
      <c r="C15" s="79">
        <v>76</v>
      </c>
      <c r="D15" s="73">
        <v>122</v>
      </c>
      <c r="E15" s="73">
        <v>3</v>
      </c>
      <c r="F15" s="73">
        <v>5</v>
      </c>
      <c r="G15" s="73">
        <v>3</v>
      </c>
      <c r="H15" s="73">
        <v>2</v>
      </c>
      <c r="I15" s="74">
        <v>5</v>
      </c>
      <c r="J15" s="80">
        <v>3</v>
      </c>
      <c r="O15" s="69"/>
    </row>
    <row r="16" spans="1:15" ht="15" customHeight="1" thickBot="1" x14ac:dyDescent="0.3">
      <c r="A16" s="50"/>
      <c r="B16" s="70" t="s">
        <v>99</v>
      </c>
      <c r="C16" s="81">
        <v>25</v>
      </c>
      <c r="D16" s="82"/>
      <c r="E16" s="82"/>
      <c r="F16" s="82"/>
      <c r="G16" s="82"/>
      <c r="H16" s="82"/>
      <c r="I16" s="83"/>
      <c r="J16" s="84"/>
    </row>
    <row r="17" spans="1:10" x14ac:dyDescent="0.25">
      <c r="A17" s="186"/>
      <c r="B17" s="186"/>
      <c r="C17" s="186"/>
    </row>
    <row r="18" spans="1:10" x14ac:dyDescent="0.25">
      <c r="A18" s="186" t="s">
        <v>125</v>
      </c>
      <c r="B18" s="186"/>
      <c r="C18" s="186"/>
    </row>
    <row r="20" spans="1:10" x14ac:dyDescent="0.25">
      <c r="B20" t="s">
        <v>5</v>
      </c>
      <c r="C20" s="52">
        <f>C6+C7+C8+C9</f>
        <v>471</v>
      </c>
      <c r="D20" s="52">
        <f t="shared" ref="D20:J20" si="0">D6+D7+D8+D9</f>
        <v>470</v>
      </c>
      <c r="E20" s="52">
        <f t="shared" si="0"/>
        <v>521</v>
      </c>
      <c r="F20" s="52">
        <f>F6+F7+F8+F9</f>
        <v>553</v>
      </c>
      <c r="G20" s="52">
        <f t="shared" si="0"/>
        <v>474</v>
      </c>
      <c r="H20" s="52">
        <f t="shared" si="0"/>
        <v>556</v>
      </c>
      <c r="I20" s="52">
        <f>I6+I7+I8+I9</f>
        <v>539</v>
      </c>
      <c r="J20" s="52">
        <f t="shared" si="0"/>
        <v>511</v>
      </c>
    </row>
    <row r="22" spans="1:10" ht="14.45" customHeight="1" x14ac:dyDescent="0.25">
      <c r="B22" t="s">
        <v>100</v>
      </c>
      <c r="C22" s="52">
        <f>C10+C11+C12</f>
        <v>61</v>
      </c>
      <c r="D22" s="52">
        <f t="shared" ref="D22:J22" si="1">D10+D11+D12</f>
        <v>31</v>
      </c>
      <c r="E22" s="52">
        <f t="shared" si="1"/>
        <v>31</v>
      </c>
      <c r="F22" s="52">
        <f t="shared" si="1"/>
        <v>35</v>
      </c>
      <c r="G22" s="52">
        <f t="shared" si="1"/>
        <v>35</v>
      </c>
      <c r="H22" s="52">
        <f>H10+H11+H12</f>
        <v>33</v>
      </c>
      <c r="I22" s="52">
        <f t="shared" si="1"/>
        <v>137</v>
      </c>
      <c r="J22" s="52">
        <f t="shared" si="1"/>
        <v>169</v>
      </c>
    </row>
  </sheetData>
  <mergeCells count="6">
    <mergeCell ref="A18:C18"/>
    <mergeCell ref="A1:C1"/>
    <mergeCell ref="A2:C2"/>
    <mergeCell ref="A3:C3"/>
    <mergeCell ref="A5:B5"/>
    <mergeCell ref="A17:C17"/>
  </mergeCells>
  <phoneticPr fontId="13"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3EAE6-E7EB-4000-826B-6334BEE28A88}">
  <dimension ref="A1:Q32"/>
  <sheetViews>
    <sheetView topLeftCell="A4" workbookViewId="0">
      <selection activeCell="I25" sqref="I25:O25"/>
    </sheetView>
  </sheetViews>
  <sheetFormatPr defaultRowHeight="15" x14ac:dyDescent="0.25"/>
  <cols>
    <col min="1" max="1" width="20.7109375" customWidth="1"/>
    <col min="2" max="2" width="20.5703125" customWidth="1"/>
    <col min="9" max="9" width="19" customWidth="1"/>
    <col min="10" max="10" width="14.140625" customWidth="1"/>
    <col min="12" max="12" width="15.28515625" customWidth="1"/>
    <col min="13" max="13" width="22.5703125" customWidth="1"/>
  </cols>
  <sheetData>
    <row r="1" spans="1:13" ht="15" customHeight="1" x14ac:dyDescent="0.25">
      <c r="A1" s="186" t="s">
        <v>80</v>
      </c>
      <c r="B1" s="186"/>
      <c r="C1" s="186"/>
      <c r="D1" s="186"/>
      <c r="E1" s="186"/>
      <c r="F1" s="186"/>
    </row>
    <row r="2" spans="1:13" ht="15" customHeight="1" x14ac:dyDescent="0.25">
      <c r="A2" s="186" t="s">
        <v>101</v>
      </c>
      <c r="B2" s="186"/>
      <c r="C2" s="186"/>
      <c r="D2" s="186"/>
      <c r="E2" s="186"/>
      <c r="F2" s="186"/>
    </row>
    <row r="3" spans="1:13" x14ac:dyDescent="0.25">
      <c r="A3" s="186"/>
      <c r="B3" s="186"/>
      <c r="C3" s="186"/>
      <c r="D3" s="186"/>
      <c r="E3" s="186"/>
      <c r="F3" s="186"/>
    </row>
    <row r="4" spans="1:13" x14ac:dyDescent="0.25">
      <c r="C4" s="50" t="s">
        <v>102</v>
      </c>
      <c r="D4" s="50" t="s">
        <v>103</v>
      </c>
      <c r="E4" s="50" t="s">
        <v>104</v>
      </c>
      <c r="F4" s="85" t="s">
        <v>105</v>
      </c>
      <c r="G4" s="50" t="s">
        <v>106</v>
      </c>
      <c r="H4" s="50" t="s">
        <v>126</v>
      </c>
      <c r="I4" s="50" t="s">
        <v>127</v>
      </c>
      <c r="J4" s="50" t="s">
        <v>128</v>
      </c>
      <c r="K4" s="50" t="s">
        <v>129</v>
      </c>
      <c r="L4" s="50" t="s">
        <v>130</v>
      </c>
    </row>
    <row r="5" spans="1:13" x14ac:dyDescent="0.25">
      <c r="A5" s="187" t="s">
        <v>88</v>
      </c>
      <c r="B5" s="187"/>
      <c r="C5" s="51">
        <v>52</v>
      </c>
      <c r="D5" s="51">
        <v>54</v>
      </c>
      <c r="E5" s="129">
        <v>62</v>
      </c>
      <c r="F5" s="130">
        <v>43</v>
      </c>
      <c r="G5" s="129">
        <v>33</v>
      </c>
      <c r="H5" s="129">
        <v>44</v>
      </c>
      <c r="I5" s="129">
        <v>40</v>
      </c>
      <c r="J5" s="129">
        <v>30</v>
      </c>
      <c r="K5" s="129">
        <v>45</v>
      </c>
      <c r="L5" s="129">
        <v>29</v>
      </c>
    </row>
    <row r="6" spans="1:13" x14ac:dyDescent="0.25">
      <c r="A6" s="50"/>
      <c r="B6" s="50" t="s">
        <v>108</v>
      </c>
      <c r="C6" s="51">
        <v>15</v>
      </c>
      <c r="D6" s="51">
        <v>17</v>
      </c>
      <c r="E6" s="51">
        <v>12</v>
      </c>
      <c r="F6" s="128">
        <v>12</v>
      </c>
      <c r="G6" s="51">
        <v>10</v>
      </c>
      <c r="H6" s="51">
        <v>4</v>
      </c>
      <c r="I6" s="51">
        <v>5</v>
      </c>
      <c r="J6" s="51">
        <v>4</v>
      </c>
      <c r="K6" s="51">
        <v>9</v>
      </c>
      <c r="L6" s="51">
        <v>3</v>
      </c>
    </row>
    <row r="7" spans="1:13" x14ac:dyDescent="0.25">
      <c r="A7" s="50"/>
      <c r="B7" s="50" t="s">
        <v>109</v>
      </c>
      <c r="C7" s="51">
        <v>37</v>
      </c>
      <c r="D7" s="51">
        <v>37</v>
      </c>
      <c r="E7" s="131">
        <v>50</v>
      </c>
      <c r="F7" s="132">
        <v>31</v>
      </c>
      <c r="G7" s="131">
        <v>23</v>
      </c>
      <c r="H7" s="131">
        <v>40</v>
      </c>
      <c r="I7" s="131">
        <v>35</v>
      </c>
      <c r="J7" s="131">
        <v>26</v>
      </c>
      <c r="K7" s="131">
        <v>36</v>
      </c>
      <c r="L7" s="131">
        <v>26</v>
      </c>
    </row>
    <row r="8" spans="1:13" x14ac:dyDescent="0.25">
      <c r="A8" s="186"/>
      <c r="B8" s="186"/>
      <c r="C8" s="186"/>
      <c r="D8" s="186"/>
      <c r="E8" s="186"/>
      <c r="F8" s="186"/>
    </row>
    <row r="9" spans="1:13" ht="15" customHeight="1" x14ac:dyDescent="0.25">
      <c r="A9" s="186" t="s">
        <v>229</v>
      </c>
      <c r="B9" s="186"/>
      <c r="C9" s="186"/>
      <c r="D9" s="186"/>
      <c r="E9" s="186"/>
      <c r="F9" s="186"/>
    </row>
    <row r="12" spans="1:13" x14ac:dyDescent="0.25">
      <c r="A12" s="186" t="s">
        <v>80</v>
      </c>
      <c r="B12" s="186"/>
      <c r="C12" s="186"/>
      <c r="D12" s="186"/>
      <c r="E12" s="186"/>
      <c r="F12" s="186"/>
    </row>
    <row r="13" spans="1:13" x14ac:dyDescent="0.25">
      <c r="A13" s="186" t="s">
        <v>101</v>
      </c>
      <c r="B13" s="186"/>
      <c r="C13" s="186"/>
      <c r="D13" s="186"/>
      <c r="E13" s="186"/>
      <c r="F13" s="186"/>
    </row>
    <row r="14" spans="1:13" x14ac:dyDescent="0.25">
      <c r="A14" s="186"/>
      <c r="B14" s="186"/>
      <c r="C14" s="186"/>
      <c r="D14" s="186"/>
      <c r="E14" s="186"/>
      <c r="F14" s="186"/>
    </row>
    <row r="15" spans="1:13" x14ac:dyDescent="0.25">
      <c r="C15" s="50" t="s">
        <v>102</v>
      </c>
      <c r="D15" s="50" t="s">
        <v>103</v>
      </c>
      <c r="E15" s="50" t="s">
        <v>104</v>
      </c>
      <c r="F15" s="187" t="s">
        <v>105</v>
      </c>
      <c r="G15" s="187"/>
      <c r="H15" s="50" t="s">
        <v>106</v>
      </c>
      <c r="I15" s="72" t="s">
        <v>85</v>
      </c>
      <c r="J15" s="72" t="s">
        <v>86</v>
      </c>
      <c r="K15" s="72" t="s">
        <v>87</v>
      </c>
      <c r="L15" s="72" t="s">
        <v>123</v>
      </c>
      <c r="M15" s="72" t="s">
        <v>124</v>
      </c>
    </row>
    <row r="16" spans="1:13" ht="15.75" thickBot="1" x14ac:dyDescent="0.3">
      <c r="A16" s="187" t="s">
        <v>107</v>
      </c>
      <c r="B16" s="187"/>
      <c r="C16" s="51">
        <v>73</v>
      </c>
      <c r="D16" s="51">
        <v>69</v>
      </c>
      <c r="E16" s="51">
        <v>74</v>
      </c>
      <c r="F16" s="189">
        <v>53</v>
      </c>
      <c r="G16" s="189"/>
      <c r="H16" s="51">
        <v>54</v>
      </c>
      <c r="I16" s="88">
        <v>68</v>
      </c>
      <c r="J16" s="87">
        <v>71</v>
      </c>
      <c r="K16" s="87">
        <v>50</v>
      </c>
      <c r="L16" s="89">
        <v>69</v>
      </c>
    </row>
    <row r="17" spans="1:17" ht="15.75" thickBot="1" x14ac:dyDescent="0.3">
      <c r="A17" s="50"/>
      <c r="B17" s="50" t="s">
        <v>108</v>
      </c>
      <c r="C17" s="51">
        <v>25</v>
      </c>
      <c r="D17" s="51">
        <v>17</v>
      </c>
      <c r="E17" s="51">
        <v>14</v>
      </c>
      <c r="F17" s="189">
        <v>13</v>
      </c>
      <c r="G17" s="189"/>
      <c r="H17" s="51">
        <v>15</v>
      </c>
      <c r="L17" s="124"/>
      <c r="M17" s="125"/>
    </row>
    <row r="18" spans="1:17" ht="15.75" thickBot="1" x14ac:dyDescent="0.3">
      <c r="A18" s="50"/>
      <c r="B18" s="50" t="s">
        <v>109</v>
      </c>
      <c r="C18" s="51">
        <v>48</v>
      </c>
      <c r="D18" s="51">
        <v>52</v>
      </c>
      <c r="E18" s="51">
        <v>60</v>
      </c>
      <c r="F18" s="189">
        <v>40</v>
      </c>
      <c r="G18" s="189"/>
      <c r="H18" s="51">
        <v>39</v>
      </c>
      <c r="L18" s="126"/>
      <c r="M18" s="127"/>
    </row>
    <row r="19" spans="1:17" x14ac:dyDescent="0.25">
      <c r="A19" s="186"/>
      <c r="B19" s="186"/>
      <c r="C19" s="186"/>
      <c r="D19" s="186"/>
      <c r="E19" s="186"/>
      <c r="F19" s="186"/>
    </row>
    <row r="20" spans="1:17" x14ac:dyDescent="0.25">
      <c r="A20" s="186" t="s">
        <v>110</v>
      </c>
      <c r="B20" s="186"/>
      <c r="C20" s="186"/>
      <c r="D20" s="186"/>
      <c r="E20" s="186"/>
      <c r="F20" s="186"/>
    </row>
    <row r="21" spans="1:17" x14ac:dyDescent="0.25">
      <c r="H21" s="50" t="s">
        <v>104</v>
      </c>
      <c r="I21" s="50" t="s">
        <v>105</v>
      </c>
      <c r="J21" s="50" t="s">
        <v>106</v>
      </c>
      <c r="K21" s="85" t="s">
        <v>126</v>
      </c>
      <c r="L21" s="85" t="s">
        <v>127</v>
      </c>
      <c r="M21" s="50" t="s">
        <v>128</v>
      </c>
      <c r="N21" s="50" t="s">
        <v>129</v>
      </c>
      <c r="O21" s="86" t="s">
        <v>130</v>
      </c>
      <c r="Q21">
        <v>237</v>
      </c>
    </row>
    <row r="22" spans="1:17" x14ac:dyDescent="0.25">
      <c r="F22" s="190" t="s">
        <v>131</v>
      </c>
      <c r="G22" s="190"/>
      <c r="H22" s="129">
        <v>62</v>
      </c>
      <c r="I22" s="130">
        <v>43</v>
      </c>
      <c r="J22" s="129">
        <v>33</v>
      </c>
      <c r="K22" s="129">
        <v>44</v>
      </c>
      <c r="L22" s="129">
        <v>40</v>
      </c>
      <c r="M22" s="129">
        <v>30</v>
      </c>
      <c r="N22" s="129">
        <v>45</v>
      </c>
      <c r="O22" s="129">
        <v>29</v>
      </c>
    </row>
    <row r="23" spans="1:17" ht="15.75" thickBot="1" x14ac:dyDescent="0.3">
      <c r="F23" s="48" t="s">
        <v>132</v>
      </c>
      <c r="G23" s="48"/>
      <c r="H23" s="48">
        <v>7</v>
      </c>
      <c r="I23" s="48">
        <v>10</v>
      </c>
      <c r="J23" s="48">
        <v>4</v>
      </c>
      <c r="K23" s="48">
        <v>12</v>
      </c>
      <c r="L23" s="48">
        <v>4</v>
      </c>
      <c r="M23" s="48">
        <v>9</v>
      </c>
      <c r="N23" s="48">
        <v>5</v>
      </c>
      <c r="O23" s="90">
        <v>9</v>
      </c>
    </row>
    <row r="24" spans="1:17" ht="15.75" thickBot="1" x14ac:dyDescent="0.3">
      <c r="A24" s="53" t="s">
        <v>111</v>
      </c>
      <c r="B24" s="54" t="s">
        <v>112</v>
      </c>
      <c r="C24" s="54" t="s">
        <v>0</v>
      </c>
      <c r="D24" s="54" t="s">
        <v>1</v>
      </c>
      <c r="F24" s="48" t="s">
        <v>133</v>
      </c>
      <c r="G24" s="48"/>
      <c r="H24" s="48">
        <v>179</v>
      </c>
      <c r="I24" s="48">
        <v>155</v>
      </c>
      <c r="J24" s="48">
        <v>173</v>
      </c>
      <c r="K24" s="48">
        <v>178</v>
      </c>
      <c r="L24" s="48">
        <v>204</v>
      </c>
      <c r="M24" s="48">
        <v>146</v>
      </c>
      <c r="N24" s="48">
        <v>194</v>
      </c>
      <c r="O24" s="90">
        <v>165</v>
      </c>
      <c r="P24">
        <f>29/N24</f>
        <v>0.14948453608247422</v>
      </c>
    </row>
    <row r="25" spans="1:17" ht="33.75" thickBot="1" x14ac:dyDescent="0.3">
      <c r="A25" s="55" t="s">
        <v>113</v>
      </c>
      <c r="B25" s="56">
        <v>157</v>
      </c>
      <c r="C25" s="56">
        <v>157</v>
      </c>
      <c r="D25" s="56">
        <v>157</v>
      </c>
      <c r="F25" s="48" t="s">
        <v>134</v>
      </c>
      <c r="G25" s="48"/>
      <c r="H25" s="91">
        <f>SUM(H22:H24)</f>
        <v>248</v>
      </c>
      <c r="I25" s="91">
        <f t="shared" ref="I25:O25" si="0">SUM(I22:I24)</f>
        <v>208</v>
      </c>
      <c r="J25" s="91">
        <f>SUM(J22:J24)</f>
        <v>210</v>
      </c>
      <c r="K25" s="91">
        <f t="shared" si="0"/>
        <v>234</v>
      </c>
      <c r="L25" s="91">
        <f t="shared" si="0"/>
        <v>248</v>
      </c>
      <c r="M25" s="91">
        <f t="shared" si="0"/>
        <v>185</v>
      </c>
      <c r="N25" s="91">
        <f t="shared" si="0"/>
        <v>244</v>
      </c>
      <c r="O25" s="91">
        <f t="shared" si="0"/>
        <v>203</v>
      </c>
    </row>
    <row r="26" spans="1:17" ht="17.25" thickBot="1" x14ac:dyDescent="0.3">
      <c r="A26" s="55" t="s">
        <v>3</v>
      </c>
      <c r="B26" s="56">
        <v>260</v>
      </c>
      <c r="C26" s="56">
        <v>218</v>
      </c>
      <c r="D26" s="56">
        <v>231</v>
      </c>
      <c r="F26" s="92" t="s">
        <v>135</v>
      </c>
      <c r="M26" s="93">
        <f>M24/M25</f>
        <v>0.78918918918918923</v>
      </c>
      <c r="N26" s="93">
        <f>N24/N25</f>
        <v>0.79508196721311475</v>
      </c>
      <c r="O26" s="93">
        <f>O24/O25</f>
        <v>0.81280788177339902</v>
      </c>
    </row>
    <row r="27" spans="1:17" x14ac:dyDescent="0.25">
      <c r="F27" t="s">
        <v>136</v>
      </c>
      <c r="G27" s="94" t="s">
        <v>137</v>
      </c>
      <c r="M27" s="93">
        <f>L22/M25</f>
        <v>0.21621621621621623</v>
      </c>
      <c r="N27" s="93">
        <f>M22/N25</f>
        <v>0.12295081967213115</v>
      </c>
      <c r="O27" s="93">
        <f>N22/O25</f>
        <v>0.22167487684729065</v>
      </c>
    </row>
    <row r="28" spans="1:17" x14ac:dyDescent="0.25">
      <c r="F28" t="s">
        <v>138</v>
      </c>
      <c r="G28" s="94" t="s">
        <v>139</v>
      </c>
    </row>
    <row r="29" spans="1:17" x14ac:dyDescent="0.25">
      <c r="F29" t="s">
        <v>140</v>
      </c>
      <c r="G29" s="94" t="s">
        <v>141</v>
      </c>
    </row>
    <row r="30" spans="1:17" x14ac:dyDescent="0.25">
      <c r="G30" s="191" t="s">
        <v>142</v>
      </c>
      <c r="H30" s="191"/>
      <c r="I30" s="191"/>
      <c r="J30" s="191"/>
      <c r="K30" s="191"/>
      <c r="L30" s="191"/>
      <c r="M30" s="191"/>
      <c r="N30" s="191"/>
      <c r="O30" s="191"/>
      <c r="P30" s="191"/>
      <c r="Q30" s="191"/>
    </row>
    <row r="31" spans="1:17" x14ac:dyDescent="0.25">
      <c r="G31" s="191"/>
      <c r="H31" s="191"/>
      <c r="I31" s="191"/>
      <c r="J31" s="191"/>
      <c r="K31" s="191"/>
      <c r="L31" s="191"/>
      <c r="M31" s="191"/>
      <c r="N31" s="191"/>
      <c r="O31" s="191"/>
      <c r="P31" s="191"/>
      <c r="Q31" s="191"/>
    </row>
    <row r="32" spans="1:17" x14ac:dyDescent="0.25">
      <c r="G32" s="191"/>
      <c r="H32" s="191"/>
      <c r="I32" s="191"/>
      <c r="J32" s="191"/>
      <c r="K32" s="191"/>
      <c r="L32" s="191"/>
      <c r="M32" s="191"/>
      <c r="N32" s="191"/>
      <c r="O32" s="191"/>
      <c r="P32" s="191"/>
      <c r="Q32" s="191"/>
    </row>
  </sheetData>
  <mergeCells count="18">
    <mergeCell ref="A8:F8"/>
    <mergeCell ref="A9:F9"/>
    <mergeCell ref="A1:F1"/>
    <mergeCell ref="A2:F2"/>
    <mergeCell ref="A3:F3"/>
    <mergeCell ref="A5:B5"/>
    <mergeCell ref="F22:G22"/>
    <mergeCell ref="G30:Q32"/>
    <mergeCell ref="F17:G17"/>
    <mergeCell ref="F18:G18"/>
    <mergeCell ref="A19:F19"/>
    <mergeCell ref="A20:F20"/>
    <mergeCell ref="A12:F12"/>
    <mergeCell ref="A13:F13"/>
    <mergeCell ref="A14:F14"/>
    <mergeCell ref="F15:G15"/>
    <mergeCell ref="A16:B16"/>
    <mergeCell ref="F16:G16"/>
  </mergeCells>
  <hyperlinks>
    <hyperlink ref="G29" r:id="rId1" xr:uid="{11534DA3-CCEC-4750-91E9-D7E59D2600DE}"/>
    <hyperlink ref="G28" r:id="rId2" xr:uid="{7FA7F5E5-5E42-47ED-84C7-89A1F36FF354}"/>
    <hyperlink ref="G27" r:id="rId3" xr:uid="{CAD88246-3922-4EDD-B5F3-FEBC4D60FAA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20968-B42E-4DBF-8F07-0C93AF5B7C5E}">
  <sheetPr>
    <outlinePr summaryBelow="0" summaryRight="0"/>
  </sheetPr>
  <dimension ref="A1:Q60"/>
  <sheetViews>
    <sheetView showGridLines="0" workbookViewId="0">
      <pane ySplit="8" topLeftCell="A42" activePane="bottomLeft" state="frozen"/>
      <selection pane="bottomLeft" activeCell="J89" sqref="J89"/>
    </sheetView>
  </sheetViews>
  <sheetFormatPr defaultRowHeight="15" outlineLevelRow="1" x14ac:dyDescent="0.25"/>
  <cols>
    <col min="1" max="2" width="0.7109375" style="96" customWidth="1"/>
    <col min="3" max="3" width="6.140625" style="96" customWidth="1"/>
    <col min="4" max="4" width="2.7109375" style="96" customWidth="1"/>
    <col min="5" max="5" width="0.7109375" style="96" customWidth="1"/>
    <col min="6" max="6" width="4.140625" style="96" customWidth="1"/>
    <col min="7" max="7" width="22" style="96" customWidth="1"/>
    <col min="8" max="8" width="1.42578125" style="96" customWidth="1"/>
    <col min="9" max="9" width="2.7109375" style="96" customWidth="1"/>
    <col min="10" max="10" width="13.7109375" style="96" customWidth="1"/>
    <col min="11" max="11" width="14.42578125" style="96" customWidth="1"/>
    <col min="12" max="12" width="2.5703125" style="96" customWidth="1"/>
    <col min="13" max="13" width="2.140625" style="96" customWidth="1"/>
    <col min="14" max="14" width="15" style="96" customWidth="1"/>
    <col min="15" max="15" width="5.5703125" style="96" customWidth="1"/>
    <col min="16" max="16" width="7.5703125" style="96" customWidth="1"/>
    <col min="17" max="17" width="0.7109375" style="96" customWidth="1"/>
    <col min="18" max="18" width="0" style="96" hidden="1" customWidth="1"/>
    <col min="19" max="16384" width="9.140625" style="96"/>
  </cols>
  <sheetData>
    <row r="1" spans="1:17" ht="3.6" customHeight="1" x14ac:dyDescent="0.25">
      <c r="A1" s="95"/>
      <c r="B1" s="95"/>
      <c r="C1" s="95"/>
      <c r="D1" s="95"/>
      <c r="E1" s="95"/>
      <c r="F1" s="95"/>
      <c r="G1" s="95"/>
      <c r="H1" s="95"/>
      <c r="I1" s="95"/>
      <c r="J1" s="95"/>
      <c r="K1" s="95"/>
      <c r="L1" s="95"/>
      <c r="M1" s="95"/>
      <c r="N1" s="95"/>
      <c r="O1" s="95"/>
      <c r="P1" s="95"/>
      <c r="Q1" s="95"/>
    </row>
    <row r="2" spans="1:17" ht="3.6" customHeight="1" x14ac:dyDescent="0.25">
      <c r="A2" s="97"/>
      <c r="B2" s="98"/>
      <c r="C2" s="98"/>
      <c r="D2" s="98"/>
      <c r="E2" s="98"/>
      <c r="F2" s="98"/>
      <c r="G2" s="98"/>
      <c r="H2" s="98"/>
      <c r="I2" s="98"/>
      <c r="J2" s="98"/>
      <c r="K2" s="98"/>
      <c r="L2" s="98"/>
      <c r="M2" s="98"/>
      <c r="N2" s="98"/>
      <c r="O2" s="98"/>
      <c r="P2" s="98"/>
      <c r="Q2" s="99"/>
    </row>
    <row r="3" spans="1:17" ht="18" customHeight="1" x14ac:dyDescent="0.25">
      <c r="A3" s="100"/>
      <c r="B3" s="192"/>
      <c r="C3" s="192"/>
      <c r="D3" s="192"/>
      <c r="E3" s="95"/>
      <c r="F3" s="193" t="s">
        <v>143</v>
      </c>
      <c r="G3" s="192"/>
      <c r="H3" s="192"/>
      <c r="I3" s="192"/>
      <c r="J3" s="192"/>
      <c r="K3" s="192"/>
      <c r="L3" s="192"/>
      <c r="M3" s="192"/>
      <c r="N3" s="192"/>
      <c r="O3" s="192"/>
      <c r="P3" s="95"/>
      <c r="Q3" s="101"/>
    </row>
    <row r="4" spans="1:17" ht="18" customHeight="1" x14ac:dyDescent="0.25">
      <c r="A4" s="100"/>
      <c r="B4" s="192"/>
      <c r="C4" s="192"/>
      <c r="D4" s="192"/>
      <c r="E4" s="95"/>
      <c r="F4" s="194" t="s">
        <v>144</v>
      </c>
      <c r="G4" s="192"/>
      <c r="H4" s="192"/>
      <c r="I4" s="192"/>
      <c r="J4" s="192"/>
      <c r="K4" s="192"/>
      <c r="L4" s="192"/>
      <c r="M4" s="192"/>
      <c r="N4" s="192"/>
      <c r="O4" s="192"/>
      <c r="P4" s="95"/>
      <c r="Q4" s="101"/>
    </row>
    <row r="5" spans="1:17" ht="7.15" customHeight="1" x14ac:dyDescent="0.25">
      <c r="A5" s="100"/>
      <c r="B5" s="192"/>
      <c r="C5" s="192"/>
      <c r="D5" s="192"/>
      <c r="E5" s="95"/>
      <c r="F5" s="194" t="s">
        <v>145</v>
      </c>
      <c r="G5" s="192"/>
      <c r="H5" s="192"/>
      <c r="I5" s="192"/>
      <c r="J5" s="192"/>
      <c r="K5" s="192"/>
      <c r="L5" s="192"/>
      <c r="M5" s="192"/>
      <c r="N5" s="192"/>
      <c r="O5" s="192"/>
      <c r="P5" s="95"/>
      <c r="Q5" s="101"/>
    </row>
    <row r="6" spans="1:17" x14ac:dyDescent="0.25">
      <c r="A6" s="100"/>
      <c r="B6" s="95"/>
      <c r="C6" s="95"/>
      <c r="D6" s="95"/>
      <c r="E6" s="95"/>
      <c r="F6" s="192"/>
      <c r="G6" s="192"/>
      <c r="H6" s="192"/>
      <c r="I6" s="192"/>
      <c r="J6" s="192"/>
      <c r="K6" s="192"/>
      <c r="L6" s="192"/>
      <c r="M6" s="192"/>
      <c r="N6" s="192"/>
      <c r="O6" s="192"/>
      <c r="P6" s="95"/>
      <c r="Q6" s="101"/>
    </row>
    <row r="7" spans="1:17" ht="10.9" customHeight="1" thickBot="1" x14ac:dyDescent="0.3">
      <c r="A7" s="102"/>
      <c r="B7" s="103"/>
      <c r="C7" s="103"/>
      <c r="D7" s="103"/>
      <c r="E7" s="103"/>
      <c r="F7" s="103"/>
      <c r="G7" s="103"/>
      <c r="H7" s="103"/>
      <c r="I7" s="103"/>
      <c r="J7" s="103"/>
      <c r="K7" s="103"/>
      <c r="L7" s="103"/>
      <c r="M7" s="103"/>
      <c r="N7" s="103"/>
      <c r="O7" s="103"/>
      <c r="P7" s="103"/>
      <c r="Q7" s="104"/>
    </row>
    <row r="8" spans="1:17" ht="7.15" customHeight="1" thickTop="1" x14ac:dyDescent="0.25">
      <c r="A8" s="95"/>
      <c r="B8" s="95"/>
      <c r="C8" s="95"/>
      <c r="D8" s="95"/>
      <c r="E8" s="95"/>
      <c r="F8" s="95"/>
      <c r="G8" s="95"/>
      <c r="H8" s="95"/>
      <c r="I8" s="95"/>
      <c r="J8" s="95"/>
      <c r="K8" s="95"/>
      <c r="L8" s="95"/>
      <c r="M8" s="95"/>
      <c r="N8" s="95"/>
      <c r="O8" s="95"/>
      <c r="P8" s="95"/>
      <c r="Q8" s="95"/>
    </row>
    <row r="9" spans="1:17" ht="3.6" customHeight="1" x14ac:dyDescent="0.25">
      <c r="A9" s="95"/>
      <c r="B9" s="95"/>
      <c r="C9" s="95"/>
      <c r="D9" s="95"/>
      <c r="E9" s="95"/>
      <c r="F9" s="95"/>
      <c r="G9" s="95"/>
      <c r="H9" s="95"/>
      <c r="I9" s="95"/>
      <c r="J9" s="95"/>
      <c r="K9" s="95"/>
      <c r="L9" s="95"/>
      <c r="M9" s="95"/>
      <c r="N9" s="95"/>
      <c r="O9" s="95"/>
      <c r="P9" s="95"/>
      <c r="Q9" s="95"/>
    </row>
    <row r="10" spans="1:17" ht="18" customHeight="1" x14ac:dyDescent="0.25">
      <c r="A10" s="195" t="s">
        <v>146</v>
      </c>
      <c r="B10" s="192"/>
      <c r="C10" s="192"/>
      <c r="D10" s="192"/>
      <c r="E10" s="192"/>
      <c r="F10" s="192"/>
      <c r="G10" s="192"/>
      <c r="H10" s="192"/>
      <c r="I10" s="192"/>
      <c r="J10" s="192"/>
      <c r="K10" s="192"/>
      <c r="L10" s="192"/>
      <c r="M10" s="192"/>
      <c r="N10" s="192"/>
      <c r="O10" s="192"/>
      <c r="P10" s="192"/>
      <c r="Q10" s="192"/>
    </row>
    <row r="11" spans="1:17" ht="49.5" customHeight="1" x14ac:dyDescent="0.25">
      <c r="A11" s="105" t="s">
        <v>147</v>
      </c>
      <c r="B11" s="196" t="s">
        <v>147</v>
      </c>
      <c r="C11" s="192"/>
      <c r="D11" s="196" t="s">
        <v>147</v>
      </c>
      <c r="E11" s="192"/>
      <c r="F11" s="192"/>
      <c r="G11" s="196" t="s">
        <v>148</v>
      </c>
      <c r="H11" s="192"/>
      <c r="I11" s="197" t="s">
        <v>149</v>
      </c>
      <c r="J11" s="198"/>
      <c r="K11" s="197" t="s">
        <v>150</v>
      </c>
      <c r="L11" s="198"/>
      <c r="M11" s="197" t="s">
        <v>151</v>
      </c>
      <c r="N11" s="198"/>
      <c r="O11" s="197" t="s">
        <v>152</v>
      </c>
      <c r="P11" s="200"/>
      <c r="Q11" s="198"/>
    </row>
    <row r="12" spans="1:17" ht="15.6" customHeight="1" collapsed="1" x14ac:dyDescent="0.25">
      <c r="A12" s="95"/>
      <c r="B12" s="205" t="s">
        <v>153</v>
      </c>
      <c r="C12" s="204"/>
      <c r="D12" s="206" t="s">
        <v>154</v>
      </c>
      <c r="E12" s="204"/>
      <c r="F12" s="204"/>
      <c r="G12" s="204"/>
      <c r="H12" s="204"/>
      <c r="I12" s="202">
        <v>96.503496503496507</v>
      </c>
      <c r="J12" s="203"/>
      <c r="K12" s="202">
        <v>92.857142857142904</v>
      </c>
      <c r="L12" s="203"/>
      <c r="M12" s="202">
        <v>40</v>
      </c>
      <c r="N12" s="203"/>
      <c r="O12" s="202">
        <v>75.5555555555556</v>
      </c>
      <c r="P12" s="204"/>
      <c r="Q12" s="203"/>
    </row>
    <row r="13" spans="1:17" hidden="1" outlineLevel="1" collapsed="1" x14ac:dyDescent="0.25">
      <c r="A13" s="106" t="s">
        <v>147</v>
      </c>
      <c r="B13" s="199" t="s">
        <v>155</v>
      </c>
      <c r="C13" s="200"/>
      <c r="D13" s="201" t="s">
        <v>156</v>
      </c>
      <c r="E13" s="200"/>
      <c r="F13" s="200"/>
      <c r="G13" s="200"/>
      <c r="H13" s="200"/>
      <c r="I13" s="202">
        <v>100</v>
      </c>
      <c r="J13" s="203"/>
      <c r="K13" s="202">
        <v>100</v>
      </c>
      <c r="L13" s="203"/>
      <c r="M13" s="202">
        <v>53.3333333333333</v>
      </c>
      <c r="N13" s="203"/>
      <c r="O13" s="202">
        <v>80</v>
      </c>
      <c r="P13" s="204"/>
      <c r="Q13" s="203"/>
    </row>
    <row r="14" spans="1:17" hidden="1" outlineLevel="1" collapsed="1" x14ac:dyDescent="0.25">
      <c r="A14" s="107" t="s">
        <v>147</v>
      </c>
      <c r="B14" s="207" t="s">
        <v>147</v>
      </c>
      <c r="C14" s="208"/>
      <c r="D14" s="209" t="s">
        <v>157</v>
      </c>
      <c r="E14" s="208"/>
      <c r="F14" s="208"/>
      <c r="G14" s="210" t="s">
        <v>156</v>
      </c>
      <c r="H14" s="208"/>
      <c r="I14" s="202">
        <v>100</v>
      </c>
      <c r="J14" s="203"/>
      <c r="K14" s="202">
        <v>100</v>
      </c>
      <c r="L14" s="203"/>
      <c r="M14" s="202">
        <v>53.3333333333333</v>
      </c>
      <c r="N14" s="203"/>
      <c r="O14" s="202">
        <v>80</v>
      </c>
      <c r="P14" s="204"/>
      <c r="Q14" s="203"/>
    </row>
    <row r="15" spans="1:17" hidden="1" outlineLevel="1" collapsed="1" x14ac:dyDescent="0.25">
      <c r="A15" s="106" t="s">
        <v>147</v>
      </c>
      <c r="B15" s="199" t="s">
        <v>158</v>
      </c>
      <c r="C15" s="200"/>
      <c r="D15" s="201" t="s">
        <v>159</v>
      </c>
      <c r="E15" s="200"/>
      <c r="F15" s="200"/>
      <c r="G15" s="200"/>
      <c r="H15" s="200"/>
      <c r="I15" s="202">
        <v>93.548387096774206</v>
      </c>
      <c r="J15" s="203"/>
      <c r="K15" s="202">
        <v>95.238095238095198</v>
      </c>
      <c r="L15" s="203"/>
      <c r="M15" s="202">
        <v>61.194029850746297</v>
      </c>
      <c r="N15" s="203"/>
      <c r="O15" s="202">
        <v>73.684210526315795</v>
      </c>
      <c r="P15" s="204"/>
      <c r="Q15" s="203"/>
    </row>
    <row r="16" spans="1:17" hidden="1" outlineLevel="1" collapsed="1" x14ac:dyDescent="0.25">
      <c r="A16" s="107" t="s">
        <v>147</v>
      </c>
      <c r="B16" s="207" t="s">
        <v>147</v>
      </c>
      <c r="C16" s="208"/>
      <c r="D16" s="209" t="s">
        <v>160</v>
      </c>
      <c r="E16" s="208"/>
      <c r="F16" s="208"/>
      <c r="G16" s="210" t="s">
        <v>159</v>
      </c>
      <c r="H16" s="208"/>
      <c r="I16" s="202">
        <v>93.548387096774206</v>
      </c>
      <c r="J16" s="203"/>
      <c r="K16" s="202">
        <v>95.238095238095198</v>
      </c>
      <c r="L16" s="203"/>
      <c r="M16" s="202">
        <v>61.194029850746297</v>
      </c>
      <c r="N16" s="203"/>
      <c r="O16" s="202">
        <v>73.684210526315795</v>
      </c>
      <c r="P16" s="204"/>
      <c r="Q16" s="203"/>
    </row>
    <row r="17" spans="1:17" hidden="1" outlineLevel="1" collapsed="1" x14ac:dyDescent="0.25">
      <c r="A17" s="106" t="s">
        <v>147</v>
      </c>
      <c r="B17" s="199" t="s">
        <v>161</v>
      </c>
      <c r="C17" s="200"/>
      <c r="D17" s="201" t="s">
        <v>162</v>
      </c>
      <c r="E17" s="200"/>
      <c r="F17" s="200"/>
      <c r="G17" s="200"/>
      <c r="H17" s="200"/>
      <c r="I17" s="202">
        <v>100</v>
      </c>
      <c r="J17" s="203"/>
      <c r="K17" s="211">
        <v>88.8888888888889</v>
      </c>
      <c r="L17" s="203"/>
      <c r="M17" s="212" t="s">
        <v>147</v>
      </c>
      <c r="N17" s="203"/>
      <c r="O17" s="211">
        <v>62.5</v>
      </c>
      <c r="P17" s="204"/>
      <c r="Q17" s="203"/>
    </row>
    <row r="18" spans="1:17" hidden="1" outlineLevel="1" collapsed="1" x14ac:dyDescent="0.25">
      <c r="A18" s="107" t="s">
        <v>147</v>
      </c>
      <c r="B18" s="207" t="s">
        <v>147</v>
      </c>
      <c r="C18" s="208"/>
      <c r="D18" s="209" t="s">
        <v>163</v>
      </c>
      <c r="E18" s="208"/>
      <c r="F18" s="208"/>
      <c r="G18" s="210" t="s">
        <v>164</v>
      </c>
      <c r="H18" s="208"/>
      <c r="I18" s="202">
        <v>100</v>
      </c>
      <c r="J18" s="203"/>
      <c r="K18" s="211">
        <v>88.8888888888889</v>
      </c>
      <c r="L18" s="203"/>
      <c r="M18" s="212" t="s">
        <v>147</v>
      </c>
      <c r="N18" s="203"/>
      <c r="O18" s="211">
        <v>62.5</v>
      </c>
      <c r="P18" s="204"/>
      <c r="Q18" s="203"/>
    </row>
    <row r="19" spans="1:17" hidden="1" outlineLevel="1" collapsed="1" x14ac:dyDescent="0.25">
      <c r="A19" s="106" t="s">
        <v>147</v>
      </c>
      <c r="B19" s="199" t="s">
        <v>165</v>
      </c>
      <c r="C19" s="200"/>
      <c r="D19" s="201" t="s">
        <v>166</v>
      </c>
      <c r="E19" s="200"/>
      <c r="F19" s="200"/>
      <c r="G19" s="200"/>
      <c r="H19" s="200"/>
      <c r="I19" s="202">
        <v>97.142857142857096</v>
      </c>
      <c r="J19" s="203"/>
      <c r="K19" s="213">
        <v>75</v>
      </c>
      <c r="L19" s="203"/>
      <c r="M19" s="213">
        <v>2.32558139534884</v>
      </c>
      <c r="N19" s="203"/>
      <c r="O19" s="202">
        <v>87.5</v>
      </c>
      <c r="P19" s="204"/>
      <c r="Q19" s="203"/>
    </row>
    <row r="20" spans="1:17" hidden="1" outlineLevel="1" collapsed="1" x14ac:dyDescent="0.25">
      <c r="A20" s="107" t="s">
        <v>147</v>
      </c>
      <c r="B20" s="207" t="s">
        <v>147</v>
      </c>
      <c r="C20" s="208"/>
      <c r="D20" s="209" t="s">
        <v>167</v>
      </c>
      <c r="E20" s="208"/>
      <c r="F20" s="208"/>
      <c r="G20" s="210" t="s">
        <v>166</v>
      </c>
      <c r="H20" s="208"/>
      <c r="I20" s="214">
        <v>100</v>
      </c>
      <c r="J20" s="203"/>
      <c r="K20" s="214">
        <v>100</v>
      </c>
      <c r="L20" s="203"/>
      <c r="M20" s="215" t="s">
        <v>168</v>
      </c>
      <c r="N20" s="203"/>
      <c r="O20" s="214">
        <v>100</v>
      </c>
      <c r="P20" s="204"/>
      <c r="Q20" s="203"/>
    </row>
    <row r="21" spans="1:17" hidden="1" outlineLevel="1" collapsed="1" x14ac:dyDescent="0.25">
      <c r="A21" s="107" t="s">
        <v>147</v>
      </c>
      <c r="B21" s="207" t="s">
        <v>147</v>
      </c>
      <c r="C21" s="208"/>
      <c r="D21" s="209" t="s">
        <v>169</v>
      </c>
      <c r="E21" s="208"/>
      <c r="F21" s="208"/>
      <c r="G21" s="210" t="s">
        <v>170</v>
      </c>
      <c r="H21" s="208"/>
      <c r="I21" s="202">
        <v>96.551724137931004</v>
      </c>
      <c r="J21" s="203"/>
      <c r="K21" s="215" t="s">
        <v>168</v>
      </c>
      <c r="L21" s="203"/>
      <c r="M21" s="213">
        <v>2.7027027027027</v>
      </c>
      <c r="N21" s="203"/>
      <c r="O21" s="211">
        <v>66.6666666666667</v>
      </c>
      <c r="P21" s="204"/>
      <c r="Q21" s="203"/>
    </row>
    <row r="22" spans="1:17" ht="15.6" customHeight="1" collapsed="1" x14ac:dyDescent="0.25">
      <c r="A22" s="95"/>
      <c r="B22" s="205" t="s">
        <v>171</v>
      </c>
      <c r="C22" s="204"/>
      <c r="D22" s="206" t="s">
        <v>172</v>
      </c>
      <c r="E22" s="204"/>
      <c r="F22" s="204"/>
      <c r="G22" s="204"/>
      <c r="H22" s="204"/>
      <c r="I22" s="213">
        <v>81.818181818181799</v>
      </c>
      <c r="J22" s="203"/>
      <c r="K22" s="213">
        <v>66.6666666666667</v>
      </c>
      <c r="L22" s="203"/>
      <c r="M22" s="213">
        <v>16.6666666666667</v>
      </c>
      <c r="N22" s="203"/>
      <c r="O22" s="213">
        <v>71.428571428571402</v>
      </c>
      <c r="P22" s="204"/>
      <c r="Q22" s="203"/>
    </row>
    <row r="23" spans="1:17" hidden="1" outlineLevel="1" collapsed="1" x14ac:dyDescent="0.25">
      <c r="A23" s="106" t="s">
        <v>147</v>
      </c>
      <c r="B23" s="199" t="s">
        <v>173</v>
      </c>
      <c r="C23" s="200"/>
      <c r="D23" s="201" t="s">
        <v>174</v>
      </c>
      <c r="E23" s="200"/>
      <c r="F23" s="200"/>
      <c r="G23" s="200"/>
      <c r="H23" s="200"/>
      <c r="I23" s="211">
        <v>80</v>
      </c>
      <c r="J23" s="203"/>
      <c r="K23" s="214">
        <v>100</v>
      </c>
      <c r="L23" s="203"/>
      <c r="M23" s="211">
        <v>16.6666666666667</v>
      </c>
      <c r="N23" s="203"/>
      <c r="O23" s="214">
        <v>75</v>
      </c>
      <c r="P23" s="204"/>
      <c r="Q23" s="203"/>
    </row>
    <row r="24" spans="1:17" hidden="1" outlineLevel="1" collapsed="1" x14ac:dyDescent="0.25">
      <c r="A24" s="107" t="s">
        <v>147</v>
      </c>
      <c r="B24" s="207" t="s">
        <v>147</v>
      </c>
      <c r="C24" s="208"/>
      <c r="D24" s="209" t="s">
        <v>175</v>
      </c>
      <c r="E24" s="208"/>
      <c r="F24" s="208"/>
      <c r="G24" s="210" t="s">
        <v>174</v>
      </c>
      <c r="H24" s="208"/>
      <c r="I24" s="211">
        <v>80</v>
      </c>
      <c r="J24" s="203"/>
      <c r="K24" s="214">
        <v>100</v>
      </c>
      <c r="L24" s="203"/>
      <c r="M24" s="211">
        <v>16.6666666666667</v>
      </c>
      <c r="N24" s="203"/>
      <c r="O24" s="214">
        <v>75</v>
      </c>
      <c r="P24" s="204"/>
      <c r="Q24" s="203"/>
    </row>
    <row r="25" spans="1:17" hidden="1" outlineLevel="1" collapsed="1" x14ac:dyDescent="0.25">
      <c r="A25" s="106" t="s">
        <v>147</v>
      </c>
      <c r="B25" s="199" t="s">
        <v>176</v>
      </c>
      <c r="C25" s="200"/>
      <c r="D25" s="201" t="s">
        <v>177</v>
      </c>
      <c r="E25" s="200"/>
      <c r="F25" s="200"/>
      <c r="G25" s="200"/>
      <c r="H25" s="200"/>
      <c r="I25" s="211">
        <v>83.3333333333333</v>
      </c>
      <c r="J25" s="203"/>
      <c r="K25" s="215" t="s">
        <v>168</v>
      </c>
      <c r="L25" s="203"/>
      <c r="M25" s="212" t="s">
        <v>147</v>
      </c>
      <c r="N25" s="203"/>
      <c r="O25" s="211">
        <v>66.6666666666667</v>
      </c>
      <c r="P25" s="204"/>
      <c r="Q25" s="203"/>
    </row>
    <row r="26" spans="1:17" hidden="1" outlineLevel="1" collapsed="1" x14ac:dyDescent="0.25">
      <c r="A26" s="107" t="s">
        <v>147</v>
      </c>
      <c r="B26" s="207" t="s">
        <v>147</v>
      </c>
      <c r="C26" s="208"/>
      <c r="D26" s="209" t="s">
        <v>178</v>
      </c>
      <c r="E26" s="208"/>
      <c r="F26" s="208"/>
      <c r="G26" s="210" t="s">
        <v>177</v>
      </c>
      <c r="H26" s="208"/>
      <c r="I26" s="211">
        <v>83.3333333333333</v>
      </c>
      <c r="J26" s="203"/>
      <c r="K26" s="215" t="s">
        <v>168</v>
      </c>
      <c r="L26" s="203"/>
      <c r="M26" s="212" t="s">
        <v>147</v>
      </c>
      <c r="N26" s="203"/>
      <c r="O26" s="211">
        <v>66.6666666666667</v>
      </c>
      <c r="P26" s="204"/>
      <c r="Q26" s="203"/>
    </row>
    <row r="27" spans="1:17" ht="15.6" customHeight="1" collapsed="1" x14ac:dyDescent="0.25">
      <c r="A27" s="95"/>
      <c r="B27" s="205" t="s">
        <v>179</v>
      </c>
      <c r="C27" s="204"/>
      <c r="D27" s="206" t="s">
        <v>180</v>
      </c>
      <c r="E27" s="204"/>
      <c r="F27" s="204"/>
      <c r="G27" s="204"/>
      <c r="H27" s="204"/>
      <c r="I27" s="202">
        <v>95.454545454545496</v>
      </c>
      <c r="J27" s="203"/>
      <c r="K27" s="202">
        <v>100</v>
      </c>
      <c r="L27" s="203"/>
      <c r="M27" s="213">
        <v>13.3333333333333</v>
      </c>
      <c r="N27" s="203"/>
      <c r="O27" s="213">
        <v>71.428571428571402</v>
      </c>
      <c r="P27" s="204"/>
      <c r="Q27" s="203"/>
    </row>
    <row r="28" spans="1:17" hidden="1" outlineLevel="1" collapsed="1" x14ac:dyDescent="0.25">
      <c r="A28" s="106" t="s">
        <v>147</v>
      </c>
      <c r="B28" s="199" t="s">
        <v>181</v>
      </c>
      <c r="C28" s="200"/>
      <c r="D28" s="201" t="s">
        <v>182</v>
      </c>
      <c r="E28" s="200"/>
      <c r="F28" s="200"/>
      <c r="G28" s="200"/>
      <c r="H28" s="200"/>
      <c r="I28" s="215" t="s">
        <v>168</v>
      </c>
      <c r="J28" s="203"/>
      <c r="K28" s="214">
        <v>100</v>
      </c>
      <c r="L28" s="203"/>
      <c r="M28" s="214">
        <v>50</v>
      </c>
      <c r="N28" s="203"/>
      <c r="O28" s="215" t="s">
        <v>168</v>
      </c>
      <c r="P28" s="204"/>
      <c r="Q28" s="203"/>
    </row>
    <row r="29" spans="1:17" hidden="1" outlineLevel="1" collapsed="1" x14ac:dyDescent="0.25">
      <c r="A29" s="107" t="s">
        <v>147</v>
      </c>
      <c r="B29" s="207" t="s">
        <v>147</v>
      </c>
      <c r="C29" s="208"/>
      <c r="D29" s="209" t="s">
        <v>183</v>
      </c>
      <c r="E29" s="208"/>
      <c r="F29" s="208"/>
      <c r="G29" s="210" t="s">
        <v>184</v>
      </c>
      <c r="H29" s="208"/>
      <c r="I29" s="215" t="s">
        <v>168</v>
      </c>
      <c r="J29" s="203"/>
      <c r="K29" s="214">
        <v>100</v>
      </c>
      <c r="L29" s="203"/>
      <c r="M29" s="214">
        <v>50</v>
      </c>
      <c r="N29" s="203"/>
      <c r="O29" s="215" t="s">
        <v>168</v>
      </c>
      <c r="P29" s="204"/>
      <c r="Q29" s="203"/>
    </row>
    <row r="30" spans="1:17" hidden="1" outlineLevel="1" collapsed="1" x14ac:dyDescent="0.25">
      <c r="A30" s="106" t="s">
        <v>147</v>
      </c>
      <c r="B30" s="199" t="s">
        <v>185</v>
      </c>
      <c r="C30" s="200"/>
      <c r="D30" s="201" t="s">
        <v>186</v>
      </c>
      <c r="E30" s="200"/>
      <c r="F30" s="200"/>
      <c r="G30" s="200"/>
      <c r="H30" s="200"/>
      <c r="I30" s="202">
        <v>100</v>
      </c>
      <c r="J30" s="203"/>
      <c r="K30" s="202">
        <v>100</v>
      </c>
      <c r="L30" s="203"/>
      <c r="M30" s="216" t="s">
        <v>168</v>
      </c>
      <c r="N30" s="203"/>
      <c r="O30" s="214">
        <v>100</v>
      </c>
      <c r="P30" s="204"/>
      <c r="Q30" s="203"/>
    </row>
    <row r="31" spans="1:17" hidden="1" outlineLevel="1" collapsed="1" x14ac:dyDescent="0.25">
      <c r="A31" s="107" t="s">
        <v>147</v>
      </c>
      <c r="B31" s="207" t="s">
        <v>147</v>
      </c>
      <c r="C31" s="208"/>
      <c r="D31" s="209" t="s">
        <v>187</v>
      </c>
      <c r="E31" s="208"/>
      <c r="F31" s="208"/>
      <c r="G31" s="210" t="s">
        <v>188</v>
      </c>
      <c r="H31" s="208"/>
      <c r="I31" s="214">
        <v>100</v>
      </c>
      <c r="J31" s="203"/>
      <c r="K31" s="214">
        <v>100</v>
      </c>
      <c r="L31" s="203"/>
      <c r="M31" s="216" t="s">
        <v>168</v>
      </c>
      <c r="N31" s="203"/>
      <c r="O31" s="214">
        <v>100</v>
      </c>
      <c r="P31" s="204"/>
      <c r="Q31" s="203"/>
    </row>
    <row r="32" spans="1:17" hidden="1" outlineLevel="1" collapsed="1" x14ac:dyDescent="0.25">
      <c r="A32" s="107" t="s">
        <v>147</v>
      </c>
      <c r="B32" s="207" t="s">
        <v>147</v>
      </c>
      <c r="C32" s="208"/>
      <c r="D32" s="209" t="s">
        <v>189</v>
      </c>
      <c r="E32" s="208"/>
      <c r="F32" s="208"/>
      <c r="G32" s="210" t="s">
        <v>190</v>
      </c>
      <c r="H32" s="208"/>
      <c r="I32" s="202">
        <v>100</v>
      </c>
      <c r="J32" s="203"/>
      <c r="K32" s="214">
        <v>100</v>
      </c>
      <c r="L32" s="203"/>
      <c r="M32" s="212" t="s">
        <v>147</v>
      </c>
      <c r="N32" s="203"/>
      <c r="O32" s="214">
        <v>100</v>
      </c>
      <c r="P32" s="204"/>
      <c r="Q32" s="203"/>
    </row>
    <row r="33" spans="1:17" hidden="1" outlineLevel="1" collapsed="1" x14ac:dyDescent="0.25">
      <c r="A33" s="106" t="s">
        <v>147</v>
      </c>
      <c r="B33" s="199" t="s">
        <v>191</v>
      </c>
      <c r="C33" s="200"/>
      <c r="D33" s="201" t="s">
        <v>192</v>
      </c>
      <c r="E33" s="200"/>
      <c r="F33" s="200"/>
      <c r="G33" s="200"/>
      <c r="H33" s="200"/>
      <c r="I33" s="214">
        <v>100</v>
      </c>
      <c r="J33" s="203"/>
      <c r="K33" s="214">
        <v>100</v>
      </c>
      <c r="L33" s="203"/>
      <c r="M33" s="214">
        <v>50</v>
      </c>
      <c r="N33" s="203"/>
      <c r="O33" s="211">
        <v>50</v>
      </c>
      <c r="P33" s="204"/>
      <c r="Q33" s="203"/>
    </row>
    <row r="34" spans="1:17" hidden="1" outlineLevel="1" collapsed="1" x14ac:dyDescent="0.25">
      <c r="A34" s="107" t="s">
        <v>147</v>
      </c>
      <c r="B34" s="207" t="s">
        <v>147</v>
      </c>
      <c r="C34" s="208"/>
      <c r="D34" s="209" t="s">
        <v>193</v>
      </c>
      <c r="E34" s="208"/>
      <c r="F34" s="208"/>
      <c r="G34" s="210" t="s">
        <v>192</v>
      </c>
      <c r="H34" s="208"/>
      <c r="I34" s="214">
        <v>100</v>
      </c>
      <c r="J34" s="203"/>
      <c r="K34" s="214">
        <v>100</v>
      </c>
      <c r="L34" s="203"/>
      <c r="M34" s="214">
        <v>50</v>
      </c>
      <c r="N34" s="203"/>
      <c r="O34" s="211">
        <v>50</v>
      </c>
      <c r="P34" s="204"/>
      <c r="Q34" s="203"/>
    </row>
    <row r="35" spans="1:17" ht="15.6" customHeight="1" collapsed="1" x14ac:dyDescent="0.25">
      <c r="A35" s="95"/>
      <c r="B35" s="205" t="s">
        <v>194</v>
      </c>
      <c r="C35" s="204"/>
      <c r="D35" s="206" t="s">
        <v>195</v>
      </c>
      <c r="E35" s="204"/>
      <c r="F35" s="204"/>
      <c r="G35" s="204"/>
      <c r="H35" s="204"/>
      <c r="I35" s="202">
        <v>97.183098591549296</v>
      </c>
      <c r="J35" s="203"/>
      <c r="K35" s="202">
        <v>100</v>
      </c>
      <c r="L35" s="203"/>
      <c r="M35" s="213">
        <v>12.5</v>
      </c>
      <c r="N35" s="203"/>
      <c r="O35" s="202">
        <v>82.758620689655203</v>
      </c>
      <c r="P35" s="204"/>
      <c r="Q35" s="203"/>
    </row>
    <row r="36" spans="1:17" hidden="1" outlineLevel="1" collapsed="1" x14ac:dyDescent="0.25">
      <c r="A36" s="106" t="s">
        <v>147</v>
      </c>
      <c r="B36" s="199" t="s">
        <v>196</v>
      </c>
      <c r="C36" s="200"/>
      <c r="D36" s="201" t="s">
        <v>197</v>
      </c>
      <c r="E36" s="200"/>
      <c r="F36" s="200"/>
      <c r="G36" s="200"/>
      <c r="H36" s="200"/>
      <c r="I36" s="202">
        <v>97.826086956521706</v>
      </c>
      <c r="J36" s="203"/>
      <c r="K36" s="202">
        <v>100</v>
      </c>
      <c r="L36" s="203"/>
      <c r="M36" s="212" t="s">
        <v>147</v>
      </c>
      <c r="N36" s="203"/>
      <c r="O36" s="202">
        <v>76.315789473684205</v>
      </c>
      <c r="P36" s="204"/>
      <c r="Q36" s="203"/>
    </row>
    <row r="37" spans="1:17" hidden="1" outlineLevel="1" collapsed="1" x14ac:dyDescent="0.25">
      <c r="A37" s="107" t="s">
        <v>147</v>
      </c>
      <c r="B37" s="207" t="s">
        <v>147</v>
      </c>
      <c r="C37" s="208"/>
      <c r="D37" s="209" t="s">
        <v>198</v>
      </c>
      <c r="E37" s="208"/>
      <c r="F37" s="208"/>
      <c r="G37" s="210" t="s">
        <v>197</v>
      </c>
      <c r="H37" s="208"/>
      <c r="I37" s="202">
        <v>97.826086956521706</v>
      </c>
      <c r="J37" s="203"/>
      <c r="K37" s="202">
        <v>100</v>
      </c>
      <c r="L37" s="203"/>
      <c r="M37" s="212" t="s">
        <v>147</v>
      </c>
      <c r="N37" s="203"/>
      <c r="O37" s="202">
        <v>76.315789473684205</v>
      </c>
      <c r="P37" s="204"/>
      <c r="Q37" s="203"/>
    </row>
    <row r="38" spans="1:17" hidden="1" outlineLevel="1" collapsed="1" x14ac:dyDescent="0.25">
      <c r="A38" s="106" t="s">
        <v>147</v>
      </c>
      <c r="B38" s="199" t="s">
        <v>199</v>
      </c>
      <c r="C38" s="200"/>
      <c r="D38" s="201" t="s">
        <v>200</v>
      </c>
      <c r="E38" s="200"/>
      <c r="F38" s="200"/>
      <c r="G38" s="200"/>
      <c r="H38" s="200"/>
      <c r="I38" s="202">
        <v>95.8333333333333</v>
      </c>
      <c r="J38" s="203"/>
      <c r="K38" s="202">
        <v>100</v>
      </c>
      <c r="L38" s="203"/>
      <c r="M38" s="213">
        <v>12.5</v>
      </c>
      <c r="N38" s="203"/>
      <c r="O38" s="202">
        <v>95</v>
      </c>
      <c r="P38" s="204"/>
      <c r="Q38" s="203"/>
    </row>
    <row r="39" spans="1:17" hidden="1" outlineLevel="1" collapsed="1" x14ac:dyDescent="0.25">
      <c r="A39" s="107" t="s">
        <v>147</v>
      </c>
      <c r="B39" s="207" t="s">
        <v>147</v>
      </c>
      <c r="C39" s="208"/>
      <c r="D39" s="209" t="s">
        <v>201</v>
      </c>
      <c r="E39" s="208"/>
      <c r="F39" s="208"/>
      <c r="G39" s="210" t="s">
        <v>202</v>
      </c>
      <c r="H39" s="208"/>
      <c r="I39" s="202">
        <v>95.8333333333333</v>
      </c>
      <c r="J39" s="203"/>
      <c r="K39" s="202">
        <v>100</v>
      </c>
      <c r="L39" s="203"/>
      <c r="M39" s="213">
        <v>12.5</v>
      </c>
      <c r="N39" s="203"/>
      <c r="O39" s="202">
        <v>95</v>
      </c>
      <c r="P39" s="204"/>
      <c r="Q39" s="203"/>
    </row>
    <row r="40" spans="1:17" hidden="1" outlineLevel="1" collapsed="1" x14ac:dyDescent="0.25">
      <c r="A40" s="106" t="s">
        <v>147</v>
      </c>
      <c r="B40" s="199" t="s">
        <v>203</v>
      </c>
      <c r="C40" s="200"/>
      <c r="D40" s="201" t="s">
        <v>204</v>
      </c>
      <c r="E40" s="200"/>
      <c r="F40" s="200"/>
      <c r="G40" s="200"/>
      <c r="H40" s="200"/>
      <c r="I40" s="214">
        <v>100</v>
      </c>
      <c r="J40" s="203"/>
      <c r="K40" s="212" t="s">
        <v>147</v>
      </c>
      <c r="L40" s="203"/>
      <c r="M40" s="212" t="s">
        <v>147</v>
      </c>
      <c r="N40" s="203"/>
      <c r="O40" s="212" t="s">
        <v>147</v>
      </c>
      <c r="P40" s="204"/>
      <c r="Q40" s="203"/>
    </row>
    <row r="41" spans="1:17" hidden="1" outlineLevel="1" collapsed="1" x14ac:dyDescent="0.25">
      <c r="A41" s="107" t="s">
        <v>147</v>
      </c>
      <c r="B41" s="207" t="s">
        <v>147</v>
      </c>
      <c r="C41" s="208"/>
      <c r="D41" s="209" t="s">
        <v>205</v>
      </c>
      <c r="E41" s="208"/>
      <c r="F41" s="208"/>
      <c r="G41" s="210" t="s">
        <v>204</v>
      </c>
      <c r="H41" s="208"/>
      <c r="I41" s="214">
        <v>100</v>
      </c>
      <c r="J41" s="203"/>
      <c r="K41" s="212" t="s">
        <v>147</v>
      </c>
      <c r="L41" s="203"/>
      <c r="M41" s="212" t="s">
        <v>147</v>
      </c>
      <c r="N41" s="203"/>
      <c r="O41" s="212" t="s">
        <v>147</v>
      </c>
      <c r="P41" s="204"/>
      <c r="Q41" s="203"/>
    </row>
    <row r="42" spans="1:17" ht="15.6" customHeight="1" collapsed="1" x14ac:dyDescent="0.25">
      <c r="A42" s="95"/>
      <c r="B42" s="205" t="s">
        <v>206</v>
      </c>
      <c r="C42" s="204"/>
      <c r="D42" s="206" t="s">
        <v>207</v>
      </c>
      <c r="E42" s="204"/>
      <c r="F42" s="204"/>
      <c r="G42" s="204"/>
      <c r="H42" s="204"/>
      <c r="I42" s="202">
        <v>98.425196850393704</v>
      </c>
      <c r="J42" s="203"/>
      <c r="K42" s="202">
        <v>94.545454545454504</v>
      </c>
      <c r="L42" s="203"/>
      <c r="M42" s="213">
        <v>2.6143790849673199</v>
      </c>
      <c r="N42" s="203"/>
      <c r="O42" s="213">
        <v>66.6666666666667</v>
      </c>
      <c r="P42" s="204"/>
      <c r="Q42" s="203"/>
    </row>
    <row r="43" spans="1:17" hidden="1" outlineLevel="1" collapsed="1" x14ac:dyDescent="0.25">
      <c r="A43" s="106" t="s">
        <v>147</v>
      </c>
      <c r="B43" s="199" t="s">
        <v>208</v>
      </c>
      <c r="C43" s="200"/>
      <c r="D43" s="201" t="s">
        <v>209</v>
      </c>
      <c r="E43" s="200"/>
      <c r="F43" s="200"/>
      <c r="G43" s="200"/>
      <c r="H43" s="200"/>
      <c r="I43" s="202">
        <v>98.425196850393704</v>
      </c>
      <c r="J43" s="203"/>
      <c r="K43" s="202">
        <v>94.545454545454504</v>
      </c>
      <c r="L43" s="203"/>
      <c r="M43" s="213">
        <v>2.6143790849673199</v>
      </c>
      <c r="N43" s="203"/>
      <c r="O43" s="213">
        <v>66.6666666666667</v>
      </c>
      <c r="P43" s="204"/>
      <c r="Q43" s="203"/>
    </row>
    <row r="44" spans="1:17" hidden="1" outlineLevel="1" collapsed="1" x14ac:dyDescent="0.25">
      <c r="A44" s="107" t="s">
        <v>147</v>
      </c>
      <c r="B44" s="207" t="s">
        <v>147</v>
      </c>
      <c r="C44" s="208"/>
      <c r="D44" s="209" t="s">
        <v>210</v>
      </c>
      <c r="E44" s="208"/>
      <c r="F44" s="208"/>
      <c r="G44" s="210" t="s">
        <v>209</v>
      </c>
      <c r="H44" s="208"/>
      <c r="I44" s="202">
        <v>98.425196850393704</v>
      </c>
      <c r="J44" s="203"/>
      <c r="K44" s="202">
        <v>94.545454545454504</v>
      </c>
      <c r="L44" s="203"/>
      <c r="M44" s="213">
        <v>2.6143790849673199</v>
      </c>
      <c r="N44" s="203"/>
      <c r="O44" s="213">
        <v>66.6666666666667</v>
      </c>
      <c r="P44" s="204"/>
      <c r="Q44" s="203"/>
    </row>
    <row r="45" spans="1:17" ht="15.6" customHeight="1" collapsed="1" x14ac:dyDescent="0.25">
      <c r="A45" s="95"/>
      <c r="B45" s="205" t="s">
        <v>211</v>
      </c>
      <c r="C45" s="204"/>
      <c r="D45" s="206" t="s">
        <v>212</v>
      </c>
      <c r="E45" s="204"/>
      <c r="F45" s="204"/>
      <c r="G45" s="204"/>
      <c r="H45" s="204"/>
      <c r="I45" s="202">
        <v>100</v>
      </c>
      <c r="J45" s="203"/>
      <c r="K45" s="202">
        <v>100</v>
      </c>
      <c r="L45" s="203"/>
      <c r="M45" s="202">
        <v>57.692307692307701</v>
      </c>
      <c r="N45" s="203"/>
      <c r="O45" s="202">
        <v>95</v>
      </c>
      <c r="P45" s="204"/>
      <c r="Q45" s="203"/>
    </row>
    <row r="46" spans="1:17" hidden="1" outlineLevel="1" collapsed="1" x14ac:dyDescent="0.25">
      <c r="A46" s="106" t="s">
        <v>147</v>
      </c>
      <c r="B46" s="199" t="s">
        <v>213</v>
      </c>
      <c r="C46" s="200"/>
      <c r="D46" s="201" t="s">
        <v>214</v>
      </c>
      <c r="E46" s="200"/>
      <c r="F46" s="200"/>
      <c r="G46" s="200"/>
      <c r="H46" s="200"/>
      <c r="I46" s="202">
        <v>100</v>
      </c>
      <c r="J46" s="203"/>
      <c r="K46" s="202">
        <v>100</v>
      </c>
      <c r="L46" s="203"/>
      <c r="M46" s="202">
        <v>57.692307692307701</v>
      </c>
      <c r="N46" s="203"/>
      <c r="O46" s="202">
        <v>95</v>
      </c>
      <c r="P46" s="204"/>
      <c r="Q46" s="203"/>
    </row>
    <row r="47" spans="1:17" hidden="1" outlineLevel="1" collapsed="1" x14ac:dyDescent="0.25">
      <c r="A47" s="107" t="s">
        <v>147</v>
      </c>
      <c r="B47" s="207" t="s">
        <v>147</v>
      </c>
      <c r="C47" s="208"/>
      <c r="D47" s="209" t="s">
        <v>215</v>
      </c>
      <c r="E47" s="208"/>
      <c r="F47" s="208"/>
      <c r="G47" s="210" t="s">
        <v>214</v>
      </c>
      <c r="H47" s="208"/>
      <c r="I47" s="202">
        <v>100</v>
      </c>
      <c r="J47" s="203"/>
      <c r="K47" s="202">
        <v>100</v>
      </c>
      <c r="L47" s="203"/>
      <c r="M47" s="202">
        <v>57.5342465753425</v>
      </c>
      <c r="N47" s="203"/>
      <c r="O47" s="202">
        <v>95</v>
      </c>
      <c r="P47" s="204"/>
      <c r="Q47" s="203"/>
    </row>
    <row r="48" spans="1:17" hidden="1" outlineLevel="1" collapsed="1" x14ac:dyDescent="0.25">
      <c r="A48" s="107" t="s">
        <v>147</v>
      </c>
      <c r="B48" s="207" t="s">
        <v>147</v>
      </c>
      <c r="C48" s="208"/>
      <c r="D48" s="209" t="s">
        <v>216</v>
      </c>
      <c r="E48" s="208"/>
      <c r="F48" s="208"/>
      <c r="G48" s="210" t="s">
        <v>217</v>
      </c>
      <c r="H48" s="208"/>
      <c r="I48" s="214">
        <v>100</v>
      </c>
      <c r="J48" s="203"/>
      <c r="K48" s="212" t="s">
        <v>147</v>
      </c>
      <c r="L48" s="203"/>
      <c r="M48" s="214">
        <v>60</v>
      </c>
      <c r="N48" s="203"/>
      <c r="O48" s="212" t="s">
        <v>147</v>
      </c>
      <c r="P48" s="204"/>
      <c r="Q48" s="203"/>
    </row>
    <row r="49" spans="1:17" ht="10.9" customHeight="1" x14ac:dyDescent="0.25">
      <c r="A49" s="95"/>
      <c r="B49" s="95"/>
      <c r="C49" s="95"/>
      <c r="D49" s="95"/>
      <c r="E49" s="95"/>
      <c r="F49" s="95"/>
      <c r="G49" s="95"/>
      <c r="H49" s="95"/>
      <c r="I49" s="95"/>
      <c r="J49" s="95"/>
      <c r="K49" s="95"/>
      <c r="L49" s="95"/>
      <c r="M49" s="95"/>
      <c r="N49" s="95"/>
      <c r="O49" s="95"/>
      <c r="P49" s="95"/>
      <c r="Q49" s="95"/>
    </row>
    <row r="50" spans="1:17" ht="14.45" customHeight="1" x14ac:dyDescent="0.25">
      <c r="A50" s="95"/>
      <c r="B50" s="95"/>
      <c r="C50" s="218" t="s">
        <v>218</v>
      </c>
      <c r="D50" s="204"/>
      <c r="E50" s="204"/>
      <c r="F50" s="204"/>
      <c r="G50" s="203"/>
      <c r="H50" s="95"/>
      <c r="I50" s="95"/>
      <c r="J50" s="219" t="s">
        <v>219</v>
      </c>
      <c r="K50" s="203"/>
      <c r="L50" s="95"/>
      <c r="M50" s="95"/>
      <c r="N50" s="212" t="s">
        <v>220</v>
      </c>
      <c r="O50" s="204"/>
      <c r="P50" s="203"/>
      <c r="Q50" s="95"/>
    </row>
    <row r="51" spans="1:17" ht="4.9000000000000004" customHeight="1" x14ac:dyDescent="0.25">
      <c r="A51" s="95"/>
      <c r="B51" s="95"/>
      <c r="C51" s="95"/>
      <c r="D51" s="95"/>
      <c r="E51" s="95"/>
      <c r="F51" s="95"/>
      <c r="G51" s="95"/>
      <c r="H51" s="95"/>
      <c r="I51" s="95"/>
      <c r="J51" s="95"/>
      <c r="K51" s="95"/>
      <c r="L51" s="95"/>
      <c r="M51" s="95"/>
      <c r="N51" s="95"/>
      <c r="O51" s="95"/>
      <c r="P51" s="95"/>
      <c r="Q51" s="95"/>
    </row>
    <row r="52" spans="1:17" ht="11.25" customHeight="1" x14ac:dyDescent="0.25">
      <c r="A52" s="217" t="s">
        <v>221</v>
      </c>
      <c r="B52" s="192"/>
      <c r="C52" s="192"/>
      <c r="D52" s="192"/>
      <c r="E52" s="192"/>
      <c r="F52" s="192"/>
      <c r="G52" s="192"/>
      <c r="H52" s="192"/>
      <c r="I52" s="192"/>
      <c r="J52" s="192"/>
      <c r="K52" s="192"/>
      <c r="L52" s="192"/>
      <c r="M52" s="192"/>
      <c r="N52" s="192"/>
      <c r="O52" s="192"/>
      <c r="P52" s="192"/>
      <c r="Q52" s="192"/>
    </row>
    <row r="53" spans="1:17" ht="5.0999999999999996" customHeight="1" x14ac:dyDescent="0.25">
      <c r="A53" s="95"/>
      <c r="B53" s="95"/>
      <c r="C53" s="95"/>
      <c r="D53" s="95"/>
      <c r="E53" s="95"/>
      <c r="F53" s="95"/>
      <c r="G53" s="95"/>
      <c r="H53" s="95"/>
      <c r="I53" s="95"/>
      <c r="J53" s="95"/>
      <c r="K53" s="95"/>
      <c r="L53" s="95"/>
      <c r="M53" s="95"/>
      <c r="N53" s="95"/>
      <c r="O53" s="95"/>
      <c r="P53" s="95"/>
      <c r="Q53" s="95"/>
    </row>
    <row r="54" spans="1:17" ht="10.9" customHeight="1" x14ac:dyDescent="0.25">
      <c r="A54" s="217" t="s">
        <v>222</v>
      </c>
      <c r="B54" s="192"/>
      <c r="C54" s="192"/>
      <c r="D54" s="192"/>
      <c r="E54" s="192"/>
      <c r="F54" s="192"/>
      <c r="G54" s="192"/>
      <c r="H54" s="192"/>
      <c r="I54" s="192"/>
      <c r="J54" s="192"/>
      <c r="K54" s="192"/>
      <c r="L54" s="192"/>
      <c r="M54" s="192"/>
      <c r="N54" s="192"/>
      <c r="O54" s="192"/>
      <c r="P54" s="192"/>
      <c r="Q54" s="192"/>
    </row>
    <row r="55" spans="1:17" ht="3.6" customHeight="1" x14ac:dyDescent="0.25">
      <c r="A55" s="95"/>
      <c r="B55" s="95"/>
      <c r="C55" s="95"/>
      <c r="D55" s="95"/>
      <c r="E55" s="95"/>
      <c r="F55" s="95"/>
      <c r="G55" s="95"/>
      <c r="H55" s="95"/>
      <c r="I55" s="95"/>
      <c r="J55" s="95"/>
      <c r="K55" s="95"/>
      <c r="L55" s="95"/>
      <c r="M55" s="95"/>
      <c r="N55" s="95"/>
      <c r="O55" s="95"/>
      <c r="P55" s="95"/>
      <c r="Q55" s="95"/>
    </row>
    <row r="56" spans="1:17" ht="11.1" customHeight="1" x14ac:dyDescent="0.25">
      <c r="A56" s="217" t="s">
        <v>223</v>
      </c>
      <c r="B56" s="192"/>
      <c r="C56" s="192"/>
      <c r="D56" s="192"/>
      <c r="E56" s="192"/>
      <c r="F56" s="192"/>
      <c r="G56" s="192"/>
      <c r="H56" s="192"/>
      <c r="I56" s="192"/>
      <c r="J56" s="192"/>
      <c r="K56" s="192"/>
      <c r="L56" s="192"/>
      <c r="M56" s="192"/>
      <c r="N56" s="192"/>
      <c r="O56" s="192"/>
      <c r="P56" s="192"/>
      <c r="Q56" s="192"/>
    </row>
    <row r="57" spans="1:17" ht="5.0999999999999996" customHeight="1" x14ac:dyDescent="0.25">
      <c r="A57" s="95"/>
      <c r="B57" s="95"/>
      <c r="C57" s="95"/>
      <c r="D57" s="95"/>
      <c r="E57" s="95"/>
      <c r="F57" s="95"/>
      <c r="G57" s="95"/>
      <c r="H57" s="95"/>
      <c r="I57" s="95"/>
      <c r="J57" s="95"/>
      <c r="K57" s="95"/>
      <c r="L57" s="95"/>
      <c r="M57" s="95"/>
      <c r="N57" s="95"/>
      <c r="O57" s="95"/>
      <c r="P57" s="95"/>
      <c r="Q57" s="95"/>
    </row>
    <row r="58" spans="1:17" ht="10.9" customHeight="1" x14ac:dyDescent="0.25">
      <c r="A58" s="217" t="s">
        <v>224</v>
      </c>
      <c r="B58" s="192"/>
      <c r="C58" s="192"/>
      <c r="D58" s="192"/>
      <c r="E58" s="192"/>
      <c r="F58" s="192"/>
      <c r="G58" s="192"/>
      <c r="H58" s="192"/>
      <c r="I58" s="192"/>
      <c r="J58" s="192"/>
      <c r="K58" s="192"/>
      <c r="L58" s="192"/>
      <c r="M58" s="192"/>
      <c r="N58" s="192"/>
      <c r="O58" s="192"/>
      <c r="P58" s="192"/>
      <c r="Q58" s="192"/>
    </row>
    <row r="59" spans="1:17" ht="2.1" customHeight="1" x14ac:dyDescent="0.25">
      <c r="A59" s="95"/>
      <c r="B59" s="95"/>
      <c r="C59" s="95"/>
      <c r="D59" s="95"/>
      <c r="E59" s="95"/>
      <c r="F59" s="95"/>
      <c r="G59" s="95"/>
      <c r="H59" s="95"/>
      <c r="I59" s="95"/>
      <c r="J59" s="95"/>
      <c r="K59" s="95"/>
      <c r="L59" s="95"/>
      <c r="M59" s="95"/>
      <c r="N59" s="95"/>
      <c r="O59" s="95"/>
      <c r="P59" s="95"/>
      <c r="Q59" s="95"/>
    </row>
    <row r="60" spans="1:17" x14ac:dyDescent="0.25">
      <c r="C60" s="108" t="s">
        <v>225</v>
      </c>
      <c r="D60" s="108"/>
      <c r="E60" s="108"/>
      <c r="F60" s="108"/>
      <c r="G60" s="108"/>
      <c r="H60" s="108"/>
      <c r="I60" s="108"/>
      <c r="J60" s="108"/>
      <c r="K60" s="108"/>
      <c r="L60" s="108"/>
      <c r="M60" s="108"/>
      <c r="N60" s="108"/>
    </row>
  </sheetData>
  <mergeCells count="258">
    <mergeCell ref="A58:Q58"/>
    <mergeCell ref="C50:G50"/>
    <mergeCell ref="J50:K50"/>
    <mergeCell ref="N50:P50"/>
    <mergeCell ref="A52:Q52"/>
    <mergeCell ref="A54:Q54"/>
    <mergeCell ref="A56:Q56"/>
    <mergeCell ref="O47:Q47"/>
    <mergeCell ref="B48:C48"/>
    <mergeCell ref="D48:F48"/>
    <mergeCell ref="G48:H48"/>
    <mergeCell ref="I48:J48"/>
    <mergeCell ref="K48:L48"/>
    <mergeCell ref="M48:N48"/>
    <mergeCell ref="O48:Q48"/>
    <mergeCell ref="B47:C47"/>
    <mergeCell ref="D47:F47"/>
    <mergeCell ref="G47:H47"/>
    <mergeCell ref="I47:J47"/>
    <mergeCell ref="K47:L47"/>
    <mergeCell ref="M47:N47"/>
    <mergeCell ref="B46:C46"/>
    <mergeCell ref="D46:H46"/>
    <mergeCell ref="I46:J46"/>
    <mergeCell ref="K46:L46"/>
    <mergeCell ref="M46:N46"/>
    <mergeCell ref="O46:Q46"/>
    <mergeCell ref="O44:Q44"/>
    <mergeCell ref="B45:C45"/>
    <mergeCell ref="D45:H45"/>
    <mergeCell ref="I45:J45"/>
    <mergeCell ref="K45:L45"/>
    <mergeCell ref="M45:N45"/>
    <mergeCell ref="O45:Q45"/>
    <mergeCell ref="B44:C44"/>
    <mergeCell ref="D44:F44"/>
    <mergeCell ref="G44:H44"/>
    <mergeCell ref="I44:J44"/>
    <mergeCell ref="K44:L44"/>
    <mergeCell ref="M44:N44"/>
    <mergeCell ref="B43:C43"/>
    <mergeCell ref="D43:H43"/>
    <mergeCell ref="I43:J43"/>
    <mergeCell ref="K43:L43"/>
    <mergeCell ref="M43:N43"/>
    <mergeCell ref="O43:Q43"/>
    <mergeCell ref="O41:Q41"/>
    <mergeCell ref="B42:C42"/>
    <mergeCell ref="D42:H42"/>
    <mergeCell ref="I42:J42"/>
    <mergeCell ref="K42:L42"/>
    <mergeCell ref="M42:N42"/>
    <mergeCell ref="O42:Q42"/>
    <mergeCell ref="B41:C41"/>
    <mergeCell ref="D41:F41"/>
    <mergeCell ref="G41:H41"/>
    <mergeCell ref="I41:J41"/>
    <mergeCell ref="K41:L41"/>
    <mergeCell ref="M41:N41"/>
    <mergeCell ref="O39:Q39"/>
    <mergeCell ref="B40:C40"/>
    <mergeCell ref="D40:H40"/>
    <mergeCell ref="I40:J40"/>
    <mergeCell ref="K40:L40"/>
    <mergeCell ref="M40:N40"/>
    <mergeCell ref="O40:Q40"/>
    <mergeCell ref="B39:C39"/>
    <mergeCell ref="D39:F39"/>
    <mergeCell ref="G39:H39"/>
    <mergeCell ref="I39:J39"/>
    <mergeCell ref="K39:L39"/>
    <mergeCell ref="M39:N39"/>
    <mergeCell ref="O37:Q37"/>
    <mergeCell ref="B38:C38"/>
    <mergeCell ref="D38:H38"/>
    <mergeCell ref="I38:J38"/>
    <mergeCell ref="K38:L38"/>
    <mergeCell ref="M38:N38"/>
    <mergeCell ref="O38:Q38"/>
    <mergeCell ref="B37:C37"/>
    <mergeCell ref="D37:F37"/>
    <mergeCell ref="G37:H37"/>
    <mergeCell ref="I37:J37"/>
    <mergeCell ref="K37:L37"/>
    <mergeCell ref="M37:N37"/>
    <mergeCell ref="B36:C36"/>
    <mergeCell ref="D36:H36"/>
    <mergeCell ref="I36:J36"/>
    <mergeCell ref="K36:L36"/>
    <mergeCell ref="M36:N36"/>
    <mergeCell ref="O36:Q36"/>
    <mergeCell ref="O34:Q34"/>
    <mergeCell ref="B35:C35"/>
    <mergeCell ref="D35:H35"/>
    <mergeCell ref="I35:J35"/>
    <mergeCell ref="K35:L35"/>
    <mergeCell ref="M35:N35"/>
    <mergeCell ref="O35:Q35"/>
    <mergeCell ref="B34:C34"/>
    <mergeCell ref="D34:F34"/>
    <mergeCell ref="G34:H34"/>
    <mergeCell ref="I34:J34"/>
    <mergeCell ref="K34:L34"/>
    <mergeCell ref="M34:N34"/>
    <mergeCell ref="B33:C33"/>
    <mergeCell ref="D33:H33"/>
    <mergeCell ref="I33:J33"/>
    <mergeCell ref="K33:L33"/>
    <mergeCell ref="M33:N33"/>
    <mergeCell ref="O33:Q33"/>
    <mergeCell ref="O31:Q31"/>
    <mergeCell ref="B32:C32"/>
    <mergeCell ref="D32:F32"/>
    <mergeCell ref="G32:H32"/>
    <mergeCell ref="I32:J32"/>
    <mergeCell ref="K32:L32"/>
    <mergeCell ref="M32:N32"/>
    <mergeCell ref="O32:Q32"/>
    <mergeCell ref="B31:C31"/>
    <mergeCell ref="D31:F31"/>
    <mergeCell ref="G31:H31"/>
    <mergeCell ref="I31:J31"/>
    <mergeCell ref="K31:L31"/>
    <mergeCell ref="M31:N31"/>
    <mergeCell ref="O29:Q29"/>
    <mergeCell ref="B30:C30"/>
    <mergeCell ref="D30:H30"/>
    <mergeCell ref="I30:J30"/>
    <mergeCell ref="K30:L30"/>
    <mergeCell ref="M30:N30"/>
    <mergeCell ref="O30:Q30"/>
    <mergeCell ref="B29:C29"/>
    <mergeCell ref="D29:F29"/>
    <mergeCell ref="G29:H29"/>
    <mergeCell ref="I29:J29"/>
    <mergeCell ref="K29:L29"/>
    <mergeCell ref="M29:N29"/>
    <mergeCell ref="B28:C28"/>
    <mergeCell ref="D28:H28"/>
    <mergeCell ref="I28:J28"/>
    <mergeCell ref="K28:L28"/>
    <mergeCell ref="M28:N28"/>
    <mergeCell ref="O28:Q28"/>
    <mergeCell ref="O26:Q26"/>
    <mergeCell ref="B27:C27"/>
    <mergeCell ref="D27:H27"/>
    <mergeCell ref="I27:J27"/>
    <mergeCell ref="K27:L27"/>
    <mergeCell ref="M27:N27"/>
    <mergeCell ref="O27:Q27"/>
    <mergeCell ref="B26:C26"/>
    <mergeCell ref="D26:F26"/>
    <mergeCell ref="G26:H26"/>
    <mergeCell ref="I26:J26"/>
    <mergeCell ref="K26:L26"/>
    <mergeCell ref="M26:N26"/>
    <mergeCell ref="O24:Q24"/>
    <mergeCell ref="B25:C25"/>
    <mergeCell ref="D25:H25"/>
    <mergeCell ref="I25:J25"/>
    <mergeCell ref="K25:L25"/>
    <mergeCell ref="M25:N25"/>
    <mergeCell ref="O25:Q25"/>
    <mergeCell ref="B24:C24"/>
    <mergeCell ref="D24:F24"/>
    <mergeCell ref="G24:H24"/>
    <mergeCell ref="I24:J24"/>
    <mergeCell ref="K24:L24"/>
    <mergeCell ref="M24:N24"/>
    <mergeCell ref="B23:C23"/>
    <mergeCell ref="D23:H23"/>
    <mergeCell ref="I23:J23"/>
    <mergeCell ref="K23:L23"/>
    <mergeCell ref="M23:N23"/>
    <mergeCell ref="O23:Q23"/>
    <mergeCell ref="B22:C22"/>
    <mergeCell ref="D22:H22"/>
    <mergeCell ref="I22:J22"/>
    <mergeCell ref="K22:L22"/>
    <mergeCell ref="M22:N22"/>
    <mergeCell ref="O22:Q22"/>
    <mergeCell ref="O20:Q20"/>
    <mergeCell ref="B21:C21"/>
    <mergeCell ref="D21:F21"/>
    <mergeCell ref="G21:H21"/>
    <mergeCell ref="I21:J21"/>
    <mergeCell ref="K21:L21"/>
    <mergeCell ref="M21:N21"/>
    <mergeCell ref="O21:Q21"/>
    <mergeCell ref="B20:C20"/>
    <mergeCell ref="D20:F20"/>
    <mergeCell ref="G20:H20"/>
    <mergeCell ref="I20:J20"/>
    <mergeCell ref="K20:L20"/>
    <mergeCell ref="M20:N20"/>
    <mergeCell ref="O18:Q18"/>
    <mergeCell ref="B19:C19"/>
    <mergeCell ref="D19:H19"/>
    <mergeCell ref="I19:J19"/>
    <mergeCell ref="K19:L19"/>
    <mergeCell ref="M19:N19"/>
    <mergeCell ref="O19:Q19"/>
    <mergeCell ref="B18:C18"/>
    <mergeCell ref="D18:F18"/>
    <mergeCell ref="G18:H18"/>
    <mergeCell ref="I18:J18"/>
    <mergeCell ref="K18:L18"/>
    <mergeCell ref="M18:N18"/>
    <mergeCell ref="O16:Q16"/>
    <mergeCell ref="B17:C17"/>
    <mergeCell ref="D17:H17"/>
    <mergeCell ref="I17:J17"/>
    <mergeCell ref="K17:L17"/>
    <mergeCell ref="M17:N17"/>
    <mergeCell ref="O17:Q17"/>
    <mergeCell ref="B16:C16"/>
    <mergeCell ref="D16:F16"/>
    <mergeCell ref="G16:H16"/>
    <mergeCell ref="I16:J16"/>
    <mergeCell ref="K16:L16"/>
    <mergeCell ref="M16:N16"/>
    <mergeCell ref="O14:Q14"/>
    <mergeCell ref="B15:C15"/>
    <mergeCell ref="D15:H15"/>
    <mergeCell ref="I15:J15"/>
    <mergeCell ref="K15:L15"/>
    <mergeCell ref="M15:N15"/>
    <mergeCell ref="O15:Q15"/>
    <mergeCell ref="B14:C14"/>
    <mergeCell ref="D14:F14"/>
    <mergeCell ref="G14:H14"/>
    <mergeCell ref="I14:J14"/>
    <mergeCell ref="K14:L14"/>
    <mergeCell ref="M14:N14"/>
    <mergeCell ref="B13:C13"/>
    <mergeCell ref="D13:H13"/>
    <mergeCell ref="I13:J13"/>
    <mergeCell ref="K13:L13"/>
    <mergeCell ref="M13:N13"/>
    <mergeCell ref="O13:Q13"/>
    <mergeCell ref="M11:N11"/>
    <mergeCell ref="O11:Q11"/>
    <mergeCell ref="B12:C12"/>
    <mergeCell ref="D12:H12"/>
    <mergeCell ref="I12:J12"/>
    <mergeCell ref="K12:L12"/>
    <mergeCell ref="M12:N12"/>
    <mergeCell ref="O12:Q12"/>
    <mergeCell ref="B3:D5"/>
    <mergeCell ref="F3:O3"/>
    <mergeCell ref="F4:O4"/>
    <mergeCell ref="F5:O6"/>
    <mergeCell ref="A10:Q10"/>
    <mergeCell ref="B11:C11"/>
    <mergeCell ref="D11:F11"/>
    <mergeCell ref="G11:H11"/>
    <mergeCell ref="I11:J11"/>
    <mergeCell ref="K11:L11"/>
  </mergeCells>
  <pageMargins left="0.5" right="0.5" top="0.5" bottom="0.9" header="0.5" footer="0.5"/>
  <pageSetup orientation="portrait" horizontalDpi="300" verticalDpi="300"/>
  <headerFooter alignWithMargins="0">
    <oddFooter>&amp;L&amp;"Arial,Regular"&amp;8 Source: CCCCO MIS Database, EDD Base Wage File, CSU Chancellor's Offce, UC Office of the President, 2000 Census, Student Loan Clearing House &amp;R&amp;"Arial,Regular"&amp;8Page &amp;P of &amp;N 
&amp;"-,Regular"Report Create Date: 02/01/2010</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96F1C-F161-47C3-B5DF-3761379DC5E9}">
  <dimension ref="A2:F12"/>
  <sheetViews>
    <sheetView workbookViewId="0">
      <selection activeCell="M8" sqref="M8"/>
    </sheetView>
  </sheetViews>
  <sheetFormatPr defaultRowHeight="15" x14ac:dyDescent="0.25"/>
  <cols>
    <col min="1" max="1" width="18.42578125" customWidth="1"/>
    <col min="2" max="2" width="27.5703125" customWidth="1"/>
    <col min="3" max="3" width="36.28515625" customWidth="1"/>
    <col min="4" max="4" width="39.85546875" customWidth="1"/>
  </cols>
  <sheetData>
    <row r="2" spans="1:6" x14ac:dyDescent="0.25">
      <c r="A2" s="145" t="s">
        <v>234</v>
      </c>
    </row>
    <row r="3" spans="1:6" x14ac:dyDescent="0.25">
      <c r="A3" s="141" t="s">
        <v>235</v>
      </c>
      <c r="B3" s="140">
        <v>0</v>
      </c>
      <c r="C3" s="140">
        <v>1</v>
      </c>
      <c r="D3" s="140">
        <v>2</v>
      </c>
      <c r="F3" s="143">
        <v>2</v>
      </c>
    </row>
    <row r="4" spans="1:6" s="136" customFormat="1" ht="90" x14ac:dyDescent="0.25">
      <c r="A4" s="138"/>
      <c r="B4" s="139" t="s">
        <v>244</v>
      </c>
      <c r="C4" s="139" t="s">
        <v>236</v>
      </c>
      <c r="D4" s="139" t="s">
        <v>237</v>
      </c>
    </row>
    <row r="5" spans="1:6" ht="30" x14ac:dyDescent="0.25">
      <c r="A5" s="142" t="s">
        <v>232</v>
      </c>
      <c r="B5" s="140">
        <v>0</v>
      </c>
      <c r="C5" s="140">
        <v>1</v>
      </c>
      <c r="D5" s="140">
        <v>2</v>
      </c>
      <c r="F5" s="143">
        <v>2</v>
      </c>
    </row>
    <row r="6" spans="1:6" s="136" customFormat="1" ht="105" x14ac:dyDescent="0.25">
      <c r="A6" s="138"/>
      <c r="B6" s="139" t="s">
        <v>238</v>
      </c>
      <c r="C6" s="139" t="s">
        <v>239</v>
      </c>
      <c r="D6" s="139" t="s">
        <v>245</v>
      </c>
    </row>
    <row r="7" spans="1:6" x14ac:dyDescent="0.25">
      <c r="A7" s="141" t="s">
        <v>233</v>
      </c>
      <c r="B7" s="140">
        <v>0</v>
      </c>
      <c r="C7" s="140">
        <v>1</v>
      </c>
      <c r="D7" s="140">
        <v>2</v>
      </c>
      <c r="F7" s="143">
        <v>2</v>
      </c>
    </row>
    <row r="8" spans="1:6" s="137" customFormat="1" ht="60" x14ac:dyDescent="0.25">
      <c r="A8" s="139"/>
      <c r="B8" s="139" t="s">
        <v>240</v>
      </c>
      <c r="C8" s="139" t="s">
        <v>246</v>
      </c>
      <c r="D8" s="139" t="s">
        <v>241</v>
      </c>
    </row>
    <row r="9" spans="1:6" ht="30" x14ac:dyDescent="0.25">
      <c r="A9" s="142" t="s">
        <v>242</v>
      </c>
      <c r="B9" s="140">
        <v>0</v>
      </c>
      <c r="C9" s="140">
        <v>1</v>
      </c>
      <c r="D9" s="140">
        <v>2</v>
      </c>
      <c r="F9" s="143">
        <v>2</v>
      </c>
    </row>
    <row r="10" spans="1:6" s="137" customFormat="1" ht="240" x14ac:dyDescent="0.25">
      <c r="A10" s="139"/>
      <c r="B10" s="139" t="s">
        <v>243</v>
      </c>
      <c r="C10" s="139" t="s">
        <v>247</v>
      </c>
      <c r="D10" s="139" t="s">
        <v>248</v>
      </c>
    </row>
    <row r="12" spans="1:6" ht="18.75" x14ac:dyDescent="0.3">
      <c r="F12" s="144">
        <f>SUM(F3,F5,F7,F9)</f>
        <v>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F8705-93AE-45AF-AB3F-5685837C65E2}">
  <dimension ref="A2:D4"/>
  <sheetViews>
    <sheetView workbookViewId="0">
      <selection activeCell="B10" sqref="B10"/>
    </sheetView>
  </sheetViews>
  <sheetFormatPr defaultRowHeight="15" x14ac:dyDescent="0.25"/>
  <cols>
    <col min="1" max="1" width="38.28515625" customWidth="1"/>
  </cols>
  <sheetData>
    <row r="2" spans="1:4" ht="15.75" thickBot="1" x14ac:dyDescent="0.3"/>
    <row r="3" spans="1:4" ht="15.75" thickBot="1" x14ac:dyDescent="0.3">
      <c r="A3" s="53" t="s">
        <v>111</v>
      </c>
      <c r="B3" s="54" t="s">
        <v>112</v>
      </c>
      <c r="C3" s="54" t="s">
        <v>0</v>
      </c>
      <c r="D3" s="54" t="s">
        <v>1</v>
      </c>
    </row>
    <row r="4" spans="1:4" ht="144.75" customHeight="1" thickBot="1" x14ac:dyDescent="0.3">
      <c r="A4" s="55" t="s">
        <v>114</v>
      </c>
      <c r="B4" s="56">
        <v>7</v>
      </c>
      <c r="C4" s="56">
        <v>5</v>
      </c>
      <c r="D4" s="5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C28AD-B607-47F6-89B6-363BF7ACF9FD}">
  <dimension ref="A2:E8"/>
  <sheetViews>
    <sheetView workbookViewId="0">
      <selection activeCell="D24" sqref="D24"/>
    </sheetView>
  </sheetViews>
  <sheetFormatPr defaultRowHeight="15" x14ac:dyDescent="0.25"/>
  <cols>
    <col min="1" max="1" width="32.28515625" customWidth="1"/>
    <col min="2" max="2" width="23.28515625" customWidth="1"/>
    <col min="3" max="3" width="17.28515625" customWidth="1"/>
    <col min="4" max="4" width="19.7109375" customWidth="1"/>
    <col min="5" max="5" width="20.28515625" customWidth="1"/>
  </cols>
  <sheetData>
    <row r="2" spans="1:5" ht="15.75" thickBot="1" x14ac:dyDescent="0.3"/>
    <row r="3" spans="1:5" x14ac:dyDescent="0.25">
      <c r="A3" s="220" t="s">
        <v>115</v>
      </c>
      <c r="B3" s="220" t="s">
        <v>113</v>
      </c>
      <c r="C3" s="57" t="s">
        <v>112</v>
      </c>
      <c r="D3" s="57" t="s">
        <v>0</v>
      </c>
      <c r="E3" s="57" t="s">
        <v>1</v>
      </c>
    </row>
    <row r="4" spans="1:5" ht="15.75" thickBot="1" x14ac:dyDescent="0.3">
      <c r="A4" s="221"/>
      <c r="B4" s="221"/>
      <c r="C4" s="58" t="s">
        <v>116</v>
      </c>
      <c r="D4" s="58" t="s">
        <v>116</v>
      </c>
      <c r="E4" s="58" t="s">
        <v>116</v>
      </c>
    </row>
    <row r="5" spans="1:5" ht="17.25" thickBot="1" x14ac:dyDescent="0.3">
      <c r="A5" s="55" t="s">
        <v>7</v>
      </c>
      <c r="B5" s="59">
        <v>0.69</v>
      </c>
      <c r="C5" s="60">
        <v>0.91300000000000003</v>
      </c>
      <c r="D5" s="60">
        <v>0.83299999999999996</v>
      </c>
      <c r="E5" s="60">
        <v>0.77400000000000002</v>
      </c>
    </row>
    <row r="6" spans="1:5" ht="17.25" thickBot="1" x14ac:dyDescent="0.3">
      <c r="A6" s="55" t="s">
        <v>117</v>
      </c>
      <c r="B6" s="59">
        <v>0.69</v>
      </c>
      <c r="C6" s="60">
        <v>0.83299999999999996</v>
      </c>
      <c r="D6" s="60">
        <v>0.95599999999999996</v>
      </c>
      <c r="E6" s="59">
        <v>1</v>
      </c>
    </row>
    <row r="7" spans="1:5" ht="17.25" thickBot="1" x14ac:dyDescent="0.3">
      <c r="A7" s="55" t="s">
        <v>118</v>
      </c>
      <c r="B7" s="59">
        <v>0.69</v>
      </c>
      <c r="C7" s="60">
        <v>0.70799999999999996</v>
      </c>
      <c r="D7" s="60">
        <v>0.74199999999999999</v>
      </c>
      <c r="E7" s="60">
        <v>0.76600000000000001</v>
      </c>
    </row>
    <row r="8" spans="1:5" ht="17.25" thickBot="1" x14ac:dyDescent="0.3">
      <c r="A8" s="55" t="s">
        <v>24</v>
      </c>
      <c r="B8" s="59">
        <v>0.77</v>
      </c>
      <c r="C8" s="59">
        <v>0.85</v>
      </c>
      <c r="D8" s="60">
        <v>0.90400000000000003</v>
      </c>
      <c r="E8" s="59">
        <v>0.88</v>
      </c>
    </row>
  </sheetData>
  <mergeCells count="2">
    <mergeCell ref="A3:A4"/>
    <mergeCell ref="B3:B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SPC Approval</vt:lpstr>
      <vt:lpstr>Course Completion Rates</vt:lpstr>
      <vt:lpstr>Counts Degrees_Cert</vt:lpstr>
      <vt:lpstr>Counts Transfer</vt:lpstr>
      <vt:lpstr>CoreIndicatorsbyTOPCodeSummaryb</vt:lpstr>
      <vt:lpstr>Rubric</vt:lpstr>
      <vt:lpstr>Graduate Employment Rates CTE</vt:lpstr>
      <vt:lpstr>CTE Job Placement Rates</vt:lpstr>
      <vt:lpstr>'SPC Approval'!Print_Area</vt:lpstr>
      <vt:lpstr>CoreIndicatorsbyTOPCodeSummaryb!Print_Titles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Xiaohong Li</dc:creator>
  <cp:lastModifiedBy>M Oja</cp:lastModifiedBy>
  <cp:lastPrinted>2024-05-06T14:52:40Z</cp:lastPrinted>
  <dcterms:created xsi:type="dcterms:W3CDTF">2020-11-09T08:35:09Z</dcterms:created>
  <dcterms:modified xsi:type="dcterms:W3CDTF">2025-03-14T23:45:26Z</dcterms:modified>
</cp:coreProperties>
</file>